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0920-7\Desktop\RECUPERAÇÃO DE RESERVATÓRIOS- SANTARÉM\MRM\"/>
    </mc:Choice>
  </mc:AlternateContent>
  <bookViews>
    <workbookView xWindow="120" yWindow="75" windowWidth="18960" windowHeight="11265" tabRatio="888"/>
  </bookViews>
  <sheets>
    <sheet name="ORÇAMENTO" sheetId="3" r:id="rId1"/>
    <sheet name="CRONOGRAMA" sheetId="2" r:id="rId2"/>
    <sheet name="ENCARGOS SOCIAIS" sheetId="4" r:id="rId3"/>
    <sheet name="BDI" sheetId="5" r:id="rId4"/>
    <sheet name="COMPOSIÇÕES" sheetId="7"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0">#N/A</definedName>
    <definedName name="\e">#N/A</definedName>
    <definedName name="___apf1" localSheetId="2">#REF!</definedName>
    <definedName name="___apf1">#REF!</definedName>
    <definedName name="___cpf1" localSheetId="2">#REF!</definedName>
    <definedName name="___cpf1">#REF!</definedName>
    <definedName name="__apf1" localSheetId="2">#REF!</definedName>
    <definedName name="__apf1">#REF!</definedName>
    <definedName name="__cpf1">#REF!</definedName>
    <definedName name="__esc15">#REF!</definedName>
    <definedName name="__esc4">#REF!</definedName>
    <definedName name="__esc6">#REF!</definedName>
    <definedName name="__SL6">#N/A</definedName>
    <definedName name="_apf1" localSheetId="2">#REF!</definedName>
    <definedName name="_apf1">#REF!</definedName>
    <definedName name="_cpf1" localSheetId="2">#REF!</definedName>
    <definedName name="_cpf1">#REF!</definedName>
    <definedName name="_cpf2" localSheetId="2">#REF!</definedName>
    <definedName name="_cpf2">#REF!</definedName>
    <definedName name="_expansao">#REF!</definedName>
    <definedName name="_expansao___0">#REF!</definedName>
    <definedName name="_expansao___2">#REF!</definedName>
    <definedName name="_xlnm._FilterDatabase" localSheetId="4" hidden="1">COMPOSIÇÕES!$A$6:$J$1564</definedName>
    <definedName name="_xlnm._FilterDatabase" localSheetId="0" hidden="1">ORÇAMENTO!$A$7:$K$123</definedName>
    <definedName name="_Key1" hidden="1">#REF!</definedName>
    <definedName name="_Key2" hidden="1">#REF!</definedName>
    <definedName name="_MAT1">[1]EQUIP!#REF!</definedName>
    <definedName name="_Order1" hidden="1">255</definedName>
    <definedName name="_Order2" hidden="1">255</definedName>
    <definedName name="_SL6">#N/A</definedName>
    <definedName name="_Sort" hidden="1">#REF!</definedName>
    <definedName name="_sub1" localSheetId="2">#REF!</definedName>
    <definedName name="_sub1">#REF!</definedName>
    <definedName name="_sub2" localSheetId="2">#REF!</definedName>
    <definedName name="_sub2">#REF!</definedName>
    <definedName name="_sub3">#REF!</definedName>
    <definedName name="_sub4">#REF!</definedName>
    <definedName name="A">[2]MDO!#REF!</definedName>
    <definedName name="AAA">#REF!</definedName>
    <definedName name="aaaaaaa" hidden="1">#REF!</definedName>
    <definedName name="ABRE_COLUNAS">#N/A</definedName>
    <definedName name="ACERTA_TITULOS">#N/A</definedName>
    <definedName name="_xlnm.Extract">#REF!</definedName>
    <definedName name="_xlnm.Print_Area" localSheetId="3">BDI!$A$1:$C$30</definedName>
    <definedName name="_xlnm.Print_Area" localSheetId="4">COMPOSIÇÕES!$A$1:$J$1575</definedName>
    <definedName name="_xlnm.Print_Area" localSheetId="1">CRONOGRAMA!$A$1:$AB$29</definedName>
    <definedName name="_xlnm.Print_Area" localSheetId="2">'ENCARGOS SOCIAIS'!$A$1:$D$59</definedName>
    <definedName name="_xlnm.Print_Area" localSheetId="0">ORÇAMENTO!$A$1:$I$124</definedName>
    <definedName name="Área_impressão_IM" localSheetId="2">#REF!</definedName>
    <definedName name="Área_impressão_IM">#REF!</definedName>
    <definedName name="Asf" localSheetId="2">#REF!</definedName>
    <definedName name="Asf">#REF!</definedName>
    <definedName name="B">#REF!</definedName>
    <definedName name="bacia16">#REF!</definedName>
    <definedName name="BANCO">#REF!</definedName>
    <definedName name="_xlnm.Database">#REF!</definedName>
    <definedName name="BANCO1">#REF!</definedName>
    <definedName name="BANCO2">#REF!</definedName>
    <definedName name="BANCO3">#REF!</definedName>
    <definedName name="BANCO4">#REF!</definedName>
    <definedName name="bdi">#REF!</definedName>
    <definedName name="BLOCO_BEEP">#N/A</definedName>
    <definedName name="BLOCO_IMPRESSAO">#N/A</definedName>
    <definedName name="BLOCO_SI">#N/A</definedName>
    <definedName name="bocais">#REF!</definedName>
    <definedName name="bocais___0">#REF!</definedName>
    <definedName name="bocais___2">#REF!</definedName>
    <definedName name="Bomba_putzmeister">#REF!</definedName>
    <definedName name="calculo_de_hf">#REF!</definedName>
    <definedName name="calculo_de_hf___0">#REF!</definedName>
    <definedName name="calculo_de_hf___2">#REF!</definedName>
    <definedName name="Capa1">#REF!</definedName>
    <definedName name="Cim">#REF!</definedName>
    <definedName name="CODIGO">#REF!</definedName>
    <definedName name="Código">#REF!</definedName>
    <definedName name="COMEÇO">'[3]CAPA -1'!#REF!</definedName>
    <definedName name="COMP">'[4]COMPOSIÇOES-ORDEM NÚMERICA'!$A$8:$D$98</definedName>
    <definedName name="CONTADOR">#N/A</definedName>
    <definedName name="_xlnm.Criteria">'[5]MV cubicle'!#REF!</definedName>
    <definedName name="crono1" localSheetId="2">#REF!</definedName>
    <definedName name="crono1">#REF!</definedName>
    <definedName name="cu" hidden="1">#REF!</definedName>
    <definedName name="CUSTO_06" localSheetId="2">#REF!</definedName>
    <definedName name="CUSTO_06">#REF!</definedName>
    <definedName name="D">[6]Serviços!$A$1:$I$65536</definedName>
    <definedName name="Data">#REF!</definedName>
    <definedName name="DEF_I_U_Q_ATUAL">#N/A</definedName>
    <definedName name="DEF_ITEM_ATUAL">#N/A</definedName>
    <definedName name="DEFINE_COMECO">#N/A</definedName>
    <definedName name="DEFINE_Q_ATUAL">#N/A</definedName>
    <definedName name="DEFINE_RANGE">#N/A</definedName>
    <definedName name="DEFINE_U_ATUAL">#N/A</definedName>
    <definedName name="DEL_LINHA">#N/A</definedName>
    <definedName name="df">[6]Serviços!$A$1:$I$65536</definedName>
    <definedName name="DIMENSIONAMENTO_DE_TUBULAÇÃO">#REF!</definedName>
    <definedName name="DIMENSIONAMENTO_DE_TUBULAÇÃO___0">#REF!</definedName>
    <definedName name="DIMENSIONAMENTO_DE_TUBULAÇÃO___2">#REF!</definedName>
    <definedName name="DT">[7]Dados!$A$6</definedName>
    <definedName name="DTUBOS">#REF!</definedName>
    <definedName name="DTUBOS___0">#REF!</definedName>
    <definedName name="DTUBOS___2">#REF!</definedName>
    <definedName name="dudu">#REF!</definedName>
    <definedName name="E">#REF!</definedName>
    <definedName name="E_ESQUERDA">#N/A</definedName>
    <definedName name="Edital">#REF!</definedName>
    <definedName name="EQPTO">#REF!</definedName>
    <definedName name="equipamento">#REF!</definedName>
    <definedName name="ERRO">#N/A</definedName>
    <definedName name="ESQUADRIAS" localSheetId="2">#REF!</definedName>
    <definedName name="ESQUADRIAS">#REF!</definedName>
    <definedName name="esquadrias." localSheetId="2">#REF!</definedName>
    <definedName name="esquadrias.">#REF!</definedName>
    <definedName name="Excel_BuiltIn__FilterDatabase_1">'[8]REPROGRAMAÇÃO ORÇAMENTO'!#REF!</definedName>
    <definedName name="Excel_BuiltIn__FilterDatabase_13">#REF!</definedName>
    <definedName name="Excel_BuiltIn__FilterDatabase_14">#REF!</definedName>
    <definedName name="Excel_BuiltIn__FilterDatabase_15">#REF!</definedName>
    <definedName name="Excel_BuiltIn__FilterDatabase_16">#REF!</definedName>
    <definedName name="Excel_BuiltIn__FilterDatabase_17">#REF!</definedName>
    <definedName name="Excel_BuiltIn__FilterDatabase_18">#REF!</definedName>
    <definedName name="Excel_BuiltIn_Print_Area_1">#REF!</definedName>
    <definedName name="Excel_BuiltIn_Print_Titles_1">#REF!</definedName>
    <definedName name="expansão">#REF!</definedName>
    <definedName name="F">'[9]REPROGRAMAÇÃO ORÇAMENTO'!#REF!</definedName>
    <definedName name="FINAL">#N/A</definedName>
    <definedName name="FoFo" localSheetId="2">#REF!</definedName>
    <definedName name="FoFo">#REF!</definedName>
    <definedName name="FUNCAO">#N/A</definedName>
    <definedName name="FUNCAO_1">#N/A</definedName>
    <definedName name="FUNCAO_3">#N/A</definedName>
    <definedName name="FUNCAO_TITULOS">#N/A</definedName>
    <definedName name="geral" localSheetId="2">#REF!</definedName>
    <definedName name="geral">#REF!</definedName>
    <definedName name="GH">#REF!</definedName>
    <definedName name="_xlnm.Recorder" localSheetId="2">#REF!</definedName>
    <definedName name="_xlnm.Recorder">#REF!</definedName>
    <definedName name="Hilfetext">"Bearbeitungsfeld 20"</definedName>
    <definedName name="IA">#N/A</definedName>
    <definedName name="INSUMOS" localSheetId="2">#REF!</definedName>
    <definedName name="INSUMOS">#REF!</definedName>
    <definedName name="ITEM">#REF!</definedName>
    <definedName name="jhghj" localSheetId="2">'[10]1-1'!#REF!</definedName>
    <definedName name="jhghj">'[10]1-1'!#REF!</definedName>
    <definedName name="KAPA" localSheetId="2">'[11]1-1'!#REF!</definedName>
    <definedName name="KAPA">'[11]1-1'!#REF!</definedName>
    <definedName name="KAPA2">[12]KAPA!$K$7</definedName>
    <definedName name="L_">#N/A</definedName>
    <definedName name="Licitante">'[13]2.1.1'!$B$3</definedName>
    <definedName name="lp">#REF!</definedName>
    <definedName name="Mão_de_Obra">#REF!</definedName>
    <definedName name="MAT">[1]EQUIP!#REF!</definedName>
    <definedName name="materiais">#REF!</definedName>
    <definedName name="MBV" localSheetId="2">#REF!</definedName>
    <definedName name="MBV">#REF!</definedName>
    <definedName name="MENSAGEM">#N/A</definedName>
    <definedName name="MENSSAGEM_ERRO">#N/A</definedName>
    <definedName name="MO">[1]EQUIP!#REF!</definedName>
    <definedName name="N_FOLHAS">#N/A</definedName>
    <definedName name="NACIONAL" localSheetId="2">#REF!</definedName>
    <definedName name="NACIONAL">#REF!</definedName>
    <definedName name="Objeto">#REF!</definedName>
    <definedName name="OI" hidden="1">#REF!</definedName>
    <definedName name="opções">#N/A</definedName>
    <definedName name="Par" localSheetId="2">#REF!</definedName>
    <definedName name="Par">#REF!</definedName>
    <definedName name="PL_ABC">#REF!</definedName>
    <definedName name="planilha">#REF!</definedName>
    <definedName name="PORTAS">#REF!</definedName>
    <definedName name="Print_Area_MI">[14]RESGER!#REF!</definedName>
    <definedName name="Print_Titles_MI">[14]RESGER!$A$1:$IV$9,[14]RESGER!$E$1:$E$65536</definedName>
    <definedName name="PVC" localSheetId="2">#REF!</definedName>
    <definedName name="PVC">#REF!</definedName>
    <definedName name="QA">#N/A</definedName>
    <definedName name="reducao">#REF!</definedName>
    <definedName name="reducao___0">#REF!</definedName>
    <definedName name="reducao___2">#REF!</definedName>
    <definedName name="REGIONAL">#REF!</definedName>
    <definedName name="RES_CPS">#REF!</definedName>
    <definedName name="RETORNA_CURSOR">#N/A</definedName>
    <definedName name="SchDialog">"Schaltfläche 10"</definedName>
    <definedName name="SchPrüfen">"Schaltfläche 8"</definedName>
    <definedName name="Serviços">[15]Serviços!$A$1:$I$65536</definedName>
    <definedName name="SOBE_ATE_I_0">#N/A</definedName>
    <definedName name="STOP">#N/A</definedName>
    <definedName name="STOP_3">#N/A</definedName>
    <definedName name="SUB_91">#N/A</definedName>
    <definedName name="SUB_92">#N/A</definedName>
    <definedName name="SUB_93">#N/A</definedName>
    <definedName name="SUB_94">#N/A</definedName>
    <definedName name="SUB_95">#N/A</definedName>
    <definedName name="SUB_96">#N/A</definedName>
    <definedName name="SUB_97">#N/A</definedName>
    <definedName name="SUB_SI">#N/A</definedName>
    <definedName name="SUCCAO">#REF!</definedName>
    <definedName name="SUCCAO___0">#REF!</definedName>
    <definedName name="SUCCAO___2">#REF!</definedName>
    <definedName name="TABELA">#REF!</definedName>
    <definedName name="tabtubo">#REF!</definedName>
    <definedName name="tabtubo___0">#REF!</definedName>
    <definedName name="tabtubo___2">#REF!</definedName>
    <definedName name="TABTUBOMM">#REF!</definedName>
    <definedName name="TABTUBOMM___0">#REF!</definedName>
    <definedName name="TABTUBOMM___2">#REF!</definedName>
    <definedName name="teste">#REF!</definedName>
    <definedName name="teste1">#REF!</definedName>
    <definedName name="teste2">#REF!</definedName>
    <definedName name="teste3">#REF!</definedName>
    <definedName name="_xlnm.Print_Titles" localSheetId="4">COMPOSIÇÕES!$1:$6</definedName>
    <definedName name="_xlnm.Print_Titles" localSheetId="1">CRONOGRAMA!$A:$D</definedName>
    <definedName name="_xlnm.Print_Titles" localSheetId="0">ORÇAMENTO!$1:$7</definedName>
    <definedName name="total">#REF!</definedName>
    <definedName name="TP" localSheetId="2">#REF!</definedName>
    <definedName name="TP">#REF!</definedName>
    <definedName name="Tubos_PRFV">#REF!</definedName>
    <definedName name="Tubos_PRFV___0">#REF!</definedName>
    <definedName name="Tubos_PRFV___2">#REF!</definedName>
    <definedName name="UA">#N/A</definedName>
    <definedName name="VALOR">#N/A</definedName>
    <definedName name="VALOR_1">#N/A</definedName>
    <definedName name="VALOR_2">#N/A</definedName>
    <definedName name="vasos.xlx">#REF!</definedName>
    <definedName name="VAZAO">#REF!</definedName>
    <definedName name="VAZAO___0">#REF!</definedName>
    <definedName name="VAZAO___2">#REF!</definedName>
    <definedName name="VERIFICA_SI">#N/A</definedName>
    <definedName name="VTE" localSheetId="2">#REF!</definedName>
    <definedName name="VTE">#REF!</definedName>
    <definedName name="x">'[10]1-1'!#REF!</definedName>
    <definedName name="Z">#REF!</definedName>
  </definedNames>
  <calcPr calcId="152511"/>
</workbook>
</file>

<file path=xl/calcChain.xml><?xml version="1.0" encoding="utf-8"?>
<calcChain xmlns="http://schemas.openxmlformats.org/spreadsheetml/2006/main">
  <c r="J75" i="7" l="1"/>
  <c r="J76" i="7"/>
  <c r="J77" i="7"/>
  <c r="J78" i="7"/>
  <c r="J79" i="7"/>
  <c r="J74" i="7"/>
  <c r="K73" i="7"/>
  <c r="J190" i="7"/>
  <c r="J187" i="7"/>
  <c r="J188" i="7"/>
  <c r="J189" i="7"/>
  <c r="J186" i="7"/>
  <c r="J540" i="7"/>
  <c r="J541" i="7"/>
  <c r="J542" i="7"/>
  <c r="J543" i="7"/>
  <c r="J539" i="7"/>
  <c r="J102" i="7"/>
  <c r="J583" i="7"/>
  <c r="J581" i="7" s="1"/>
  <c r="J582" i="7"/>
  <c r="J73" i="7" l="1"/>
  <c r="J185" i="7"/>
  <c r="J538" i="7"/>
  <c r="J108" i="7"/>
  <c r="I102" i="7"/>
  <c r="J585" i="7"/>
  <c r="I581" i="7"/>
  <c r="I73" i="7"/>
  <c r="K74" i="7"/>
  <c r="K75" i="7" s="1"/>
  <c r="F545" i="7" l="1"/>
  <c r="J545" i="7" s="1"/>
  <c r="F192" i="7"/>
  <c r="J192" i="7" s="1"/>
  <c r="I185" i="7"/>
  <c r="F80" i="7"/>
  <c r="D41" i="4" l="1"/>
  <c r="C41" i="4"/>
  <c r="D34" i="4"/>
  <c r="C34" i="4"/>
  <c r="D22" i="4"/>
  <c r="D44" i="4" s="1"/>
  <c r="C22" i="4"/>
  <c r="C44" i="4" s="1"/>
  <c r="D43" i="4" l="1"/>
  <c r="D45" i="4" s="1"/>
  <c r="D46" i="4" s="1"/>
  <c r="C43" i="4"/>
  <c r="C45" i="4" l="1"/>
  <c r="C46" i="4" s="1"/>
</calcChain>
</file>

<file path=xl/sharedStrings.xml><?xml version="1.0" encoding="utf-8"?>
<sst xmlns="http://schemas.openxmlformats.org/spreadsheetml/2006/main" count="8234" uniqueCount="1124">
  <si>
    <t>COMPANHIA DE SANEAMENTO DO PARÁ -  COSANPA
DIRETORIA DE EXPANSÃO E TECNOLOGIA</t>
  </si>
  <si>
    <t>SERVIÇO: RECUPERAÇÃO DOS RESERVATÓRIOS CONQUISTA E IRURÁ</t>
  </si>
  <si>
    <t>MUNICÍPIO: SANTARÉM - PA</t>
  </si>
  <si>
    <t>CRONOGRAMA FÍSICO-FINANCEIRO</t>
  </si>
  <si>
    <t>DESCRIÇÃO DO PRODUTO/TRABALHO</t>
  </si>
  <si>
    <t>Mês 01</t>
  </si>
  <si>
    <t>Mês 02</t>
  </si>
  <si>
    <t>Mês 03</t>
  </si>
  <si>
    <t>Mês 04</t>
  </si>
  <si>
    <t>Mês 05</t>
  </si>
  <si>
    <t>Mês 06</t>
  </si>
  <si>
    <t>Mês 07</t>
  </si>
  <si>
    <t>Mês 08</t>
  </si>
  <si>
    <t>Mês 09</t>
  </si>
  <si>
    <t>Mês 10</t>
  </si>
  <si>
    <t>Mês 11</t>
  </si>
  <si>
    <t>Mês 12</t>
  </si>
  <si>
    <t>%</t>
  </si>
  <si>
    <t>R$</t>
  </si>
  <si>
    <t>ADMINISTRAÇÃO DA OBRA</t>
  </si>
  <si>
    <t>MOBILIZAÇÃO E DESMOBILIZAÇÃO</t>
  </si>
  <si>
    <t>CANTEIRO DE OBRA</t>
  </si>
  <si>
    <t>RECUPERAÇÃO ESTRUTURAL DO RESERVATÓRIO APOIADO CONQUISTA</t>
  </si>
  <si>
    <t>RECUPERAÇÃO ESTRUTURAL DO RESERVATÓRIO APOIADO IRURÁ</t>
  </si>
  <si>
    <t>TOTAL</t>
  </si>
  <si>
    <t>ACUMULADO</t>
  </si>
  <si>
    <t>COMPANHIA DE SANEAMENTO DO PARÁ - COSANPA</t>
  </si>
  <si>
    <t>LOCAL:</t>
  </si>
  <si>
    <t>SANTAREM-PA</t>
  </si>
  <si>
    <t>SISPLO:</t>
  </si>
  <si>
    <t>SIN1041</t>
  </si>
  <si>
    <t>OBRA:</t>
  </si>
  <si>
    <t>RECUPERAÇÃO DOS RESERVATÓRIOS CONQUISTA E IRURÁ</t>
  </si>
  <si>
    <t>BDI SERVIÇOS:</t>
  </si>
  <si>
    <t>REFERÊNCIA:</t>
  </si>
  <si>
    <t>1-SINAPI-PA-2021/05;2-SEOP-PA-2021/03;3-SEINFRA-CE-2021/03;4-ORSE-SE-2020/11</t>
  </si>
  <si>
    <t>BDI FORNEC.:</t>
  </si>
  <si>
    <t>DATA:</t>
  </si>
  <si>
    <t>ORÇAMENTO ANALÍTICO</t>
  </si>
  <si>
    <t>ORDEM</t>
  </si>
  <si>
    <t>FONTE</t>
  </si>
  <si>
    <t>CÓDIGO</t>
  </si>
  <si>
    <t>DESCRIÇÃO</t>
  </si>
  <si>
    <t>QUANT.</t>
  </si>
  <si>
    <t>UNID.</t>
  </si>
  <si>
    <t>PREÇO UNITÁRIO S/ BDI (R$)</t>
  </si>
  <si>
    <t>PREÇO UNITÁRIO C/ BDI (R$)</t>
  </si>
  <si>
    <t>ADMINISTRAÇÃO LOCAL</t>
  </si>
  <si>
    <t>1.1</t>
  </si>
  <si>
    <t>SINAPI</t>
  </si>
  <si>
    <t>Engenheiro civil de obra junior com encargos complementares (4 horas dia)</t>
  </si>
  <si>
    <t>h</t>
  </si>
  <si>
    <t>1.2</t>
  </si>
  <si>
    <t>Encarregado geral com encargos complementares (8 horas dia)</t>
  </si>
  <si>
    <t>SUB TOTAL</t>
  </si>
  <si>
    <t>2.1</t>
  </si>
  <si>
    <t>PRÓPRIO</t>
  </si>
  <si>
    <t>RRCI-004</t>
  </si>
  <si>
    <t>Mobilizacao e desmobilizacao de maquina, equipamento e materiais para obra</t>
  </si>
  <si>
    <t>un</t>
  </si>
  <si>
    <t>3.1</t>
  </si>
  <si>
    <t>Tapume com telha metalica. af_05/2018</t>
  </si>
  <si>
    <t>m2</t>
  </si>
  <si>
    <t>3.2</t>
  </si>
  <si>
    <t>Barracao para deposito em tabuas de madeira, cobertura em fibrocimento 4 mm,  incluso piso argamassa traco 1:6 (cimento e areia)</t>
  </si>
  <si>
    <t>3.3</t>
  </si>
  <si>
    <t>73805/001</t>
  </si>
  <si>
    <t>Barracao de obra para alojamento/escritorio, piso em pinho 3a, paredes em compensado 10mm, cobertura em telha fibrocimento 6mm, incluso instalacoes eletricas e esquadrias. reaproveitado 5 vezes</t>
  </si>
  <si>
    <t>3.4</t>
  </si>
  <si>
    <t>SEDOP</t>
  </si>
  <si>
    <t>Bebedouro aco inox c/4 torneiras e filtro (det.5) - origem: seop;190529</t>
  </si>
  <si>
    <t>3.5</t>
  </si>
  <si>
    <t>ORSE</t>
  </si>
  <si>
    <t>Mesa em chapa compensado 14mm para refeitorio de obra</t>
  </si>
  <si>
    <t>3.6</t>
  </si>
  <si>
    <t>Banco em madeira l = 2.20m para refeitorio de obra</t>
  </si>
  <si>
    <t>3.7</t>
  </si>
  <si>
    <t>73960/001</t>
  </si>
  <si>
    <t>3.8</t>
  </si>
  <si>
    <t>3.9</t>
  </si>
  <si>
    <t>Execucao de central de formas, producao de argamassa ou concreto em canteiro de obra, nao incluso mobiliario e equipamentos. af_04/2016</t>
  </si>
  <si>
    <t>3.10</t>
  </si>
  <si>
    <t>RRCI-008</t>
  </si>
  <si>
    <t>Veículo sedan 71 a 115 cv - Fonte: Tabela de Preços de consultoria do DNIT - Mês de ref.: 08/18</t>
  </si>
  <si>
    <t>MÊS</t>
  </si>
  <si>
    <t>RECUPERÇÃO ESTRUTURAL DO RESERVATÓRIOS APOIADO CONQUISTA</t>
  </si>
  <si>
    <t>4.1</t>
  </si>
  <si>
    <t>SERVIÇOS DE FUNDAÇÕES</t>
  </si>
  <si>
    <t>4.1.1</t>
  </si>
  <si>
    <t>SEINFRA</t>
  </si>
  <si>
    <t>C1257</t>
  </si>
  <si>
    <t>Escavação manual, campo aberto, em solo exceto rocha, de 2,00 ate 4,00 m de profundidade</t>
  </si>
  <si>
    <t>m3</t>
  </si>
  <si>
    <t>4.1.2</t>
  </si>
  <si>
    <t>RRCI-007</t>
  </si>
  <si>
    <t>m²</t>
  </si>
  <si>
    <t>4.1.3</t>
  </si>
  <si>
    <t>Limpeza de superfícies com jato de alta pressão de ar e água</t>
  </si>
  <si>
    <t>4.1.4</t>
  </si>
  <si>
    <t>RRCI-010</t>
  </si>
  <si>
    <t>COLOCAÇÃO E CHUMBAMENTO DE ARMADURAS COMPLEMENTARES COM UTILIZAÇÃO DE ADESIVO ESTRUTURAL À BASE DE EPÓXI</t>
  </si>
  <si>
    <t>kg</t>
  </si>
  <si>
    <t>4.1.5</t>
  </si>
  <si>
    <t>74138/004</t>
  </si>
  <si>
    <t>Concreto usinado bombeado fck=30mpa, inclusive lancamento e adensamento</t>
  </si>
  <si>
    <t>4.1.6</t>
  </si>
  <si>
    <t>73948/016</t>
  </si>
  <si>
    <t>Limpeza manual do terreno (c/ raspagem superficial)</t>
  </si>
  <si>
    <t>4.1.7</t>
  </si>
  <si>
    <t>Montagem e desmontagem de fôrma de pilares retangulares e estruturas similares com área média das seções maior que 0,25 m², pé-direito duplo, em chapa de madeira compensada resinada, 2 utilizações. af_12/2015</t>
  </si>
  <si>
    <t>4.1.8</t>
  </si>
  <si>
    <t>Cimbramento de madeira</t>
  </si>
  <si>
    <t>4.1.9</t>
  </si>
  <si>
    <t>RRCI-003</t>
  </si>
  <si>
    <t>LOCAÇÃO DE ANDAIME METALICO TIPO FACHADEIRO, LARGURA DE 1,2 M, ALTURA POR PECA DE 2,0 M, INCLUINDO SAPATAS E ITENS NECESSARIOS A INSTALACAO</t>
  </si>
  <si>
    <t>m2/me</t>
  </si>
  <si>
    <t>Montagem e desmontagem ded andaime modulalr fachadeiro, com piso metálico, para edificações com múltiplos pavimentos (exclusive andaime e limpeza).af_11/2017</t>
  </si>
  <si>
    <t>Armação de pilar ou viga de uma estrutura convencional de concreto armado em uma edificação térrea ou sobrado utilizando aço ca-50 de 12,5 mm - montagem. af_12/2015</t>
  </si>
  <si>
    <t>Armacao de pilar ou viga de uma estrutura convencional de concreto armado em uma edificacao terrea ou sobrado utilizando aco ca-50 de 8.0 mm - montagem. af_12/2015</t>
  </si>
  <si>
    <t>Armação de pilar ou viga de uma estrutura convencional de concreto armado em uma edificação térrea ou sobrado utilizando aço ca-60 de 5,0 mm - montagem. af_12/2015</t>
  </si>
  <si>
    <t>RRCI-001</t>
  </si>
  <si>
    <t>Estucamento do substrato com argamassa polimérica de base acrílica, masterseal 515 top, da basf construction chemicals. consumo de 1,5kg/m2.</t>
  </si>
  <si>
    <t>RRCI-009</t>
  </si>
  <si>
    <t>Impermeabilização das paredes e fundo do reservatório pelo sistema semi-flexível, à base de resinas termoplásticas, masterseal 550 top, da basf construction chemicals. consumo de 3,0kg/m2. estruturado com tela de poliéster, malha 1x1mm, nas</t>
  </si>
  <si>
    <t>CARGA E DESCARGA MECANIZADAS DE ENTULHO EM CAMINHAO BASCULANTE 6 M3</t>
  </si>
  <si>
    <t>M3</t>
  </si>
  <si>
    <t>TRANSPORTE COM CAMINHAO BASCULANTE 6 M3 EM RODOVIA PAVIMENTADA ( PARA DISTANCIAS SUPERIORES A 4 KM)</t>
  </si>
  <si>
    <t>M3XKM</t>
  </si>
  <si>
    <t>74034/001</t>
  </si>
  <si>
    <t>ESPALHAMENTO DE MATERIAL DE 1A CATEGORIA COM TRATOR DE ESTEIRA COM 153HP</t>
  </si>
  <si>
    <t>C3462</t>
  </si>
  <si>
    <t>DESMONTAGEM DE TUBOS, CONEXÕES E PÇS ESPECIAIS, RESERVATÓRIO ELEVADO</t>
  </si>
  <si>
    <t>UN</t>
  </si>
  <si>
    <t>4.2</t>
  </si>
  <si>
    <t>REFORÇO DE PAREDES E LAJE DE FUNDO</t>
  </si>
  <si>
    <t>4.2.1</t>
  </si>
  <si>
    <t>Demolição manual concreto armado (pilar / viga / laje) - incl empilhação lateral no canteiro</t>
  </si>
  <si>
    <t>4.2.2</t>
  </si>
  <si>
    <t>4.2.3</t>
  </si>
  <si>
    <t>4.2.4</t>
  </si>
  <si>
    <t>4.2.5</t>
  </si>
  <si>
    <t>4.2.6</t>
  </si>
  <si>
    <t>Ancoragem ativa para cordoalhas com 7 fios de 12.7mm, d=1/2"</t>
  </si>
  <si>
    <t>4.2.7</t>
  </si>
  <si>
    <t>Ancoragem passiva para cabo com 7 cordoalhas de 12.7mm, d=1/2"</t>
  </si>
  <si>
    <t>4.2.8</t>
  </si>
  <si>
    <t>RRCI-011</t>
  </si>
  <si>
    <t>4.2.9</t>
  </si>
  <si>
    <t>MONTAGEM E DESMONTAGEM DE FÔRMA DE PILARES RETANGULARES E ESTRUTURAS SIMILARES COM ÁREA MÉDIA DAS SEÇÕES MAIOR QUE 0,25 M², PÉ-DIREITO DUPLO, EM CHAPA DE MADEIRA COMPENSADA RESINADA, 2 UTILIZAÇÕES. AF_12/2015</t>
  </si>
  <si>
    <t>RRCI-005</t>
  </si>
  <si>
    <t>PINTURA LATEX PVA 2 DEMAOS + 1 SELADOR, EM PAREDES - NÃO INCL. EMASSAMENTO</t>
  </si>
  <si>
    <t>73948/002</t>
  </si>
  <si>
    <t>LIMPEZA/PREPARO SUPERFICIE CONCRETO P/PINTURA</t>
  </si>
  <si>
    <t>RECUPERÇÃO ESTRUTURAL DO RESERVATÓRIOS APOIADO IRURÁ</t>
  </si>
  <si>
    <t>5.1</t>
  </si>
  <si>
    <t>REFORÇOS DE FUNDAÇÕES</t>
  </si>
  <si>
    <t>5.1.1</t>
  </si>
  <si>
    <t>5.1.2</t>
  </si>
  <si>
    <t>Corte e preparo em cabeça de estaca</t>
  </si>
  <si>
    <t>5.1.3</t>
  </si>
  <si>
    <t>ESTACA HÉLICE CONTÍNUA, DIÂMETRO DE 50 CM, C30 SLUMP = 220 +/- 30 MM, COMPRIMENTO TOTAL ATÉ 15 M, PERFURATRIZ COM TORQUE DE 170 KN.M (INCLUINDO MOBILIZAÇÃO E DESMOBILIZAÇÃO)</t>
  </si>
  <si>
    <t>m</t>
  </si>
  <si>
    <t>5.1.4</t>
  </si>
  <si>
    <t>Montagem de armadura longitudinal de estacas de seção circular, diâmetro = 16.0 mm. af _ 11/2016</t>
  </si>
  <si>
    <t>5.1.5</t>
  </si>
  <si>
    <t>Montagem de armadura transversal de estacas de seção circular, diâmetro = 6,3 mm. af_11/2016</t>
  </si>
  <si>
    <t>5.1.6</t>
  </si>
  <si>
    <t>5.2</t>
  </si>
  <si>
    <t>BLOCOS DE INCORPORAÇÃO</t>
  </si>
  <si>
    <t>5.2.1</t>
  </si>
  <si>
    <t>5.2.2</t>
  </si>
  <si>
    <t>5.2.3</t>
  </si>
  <si>
    <t>RRCI-002</t>
  </si>
  <si>
    <t>Forma pinho 3a p/ concreto em fundação s/ reaproveitamento - corte/montagem/ escoramento/ desforma, não  incluido desmoldante</t>
  </si>
  <si>
    <t>5.2.4</t>
  </si>
  <si>
    <t>5.2.5</t>
  </si>
  <si>
    <t>Armação de bloco, viga baldrame e sapata utilizando aço ca-60 de 5.0 mm - montagem. af_06/2017</t>
  </si>
  <si>
    <t>5.2.6</t>
  </si>
  <si>
    <t>Armação de bloco, viga baldrame ou sapata utilizando aço ca-50 de 6,3 mm - montagem. af_06/2017</t>
  </si>
  <si>
    <t>5.2.7</t>
  </si>
  <si>
    <t>Armação de bloco, viga baldrame ou sapata utilizando aço ca-50 de 10 mm - montagem. af_06/2017</t>
  </si>
  <si>
    <t>5.3</t>
  </si>
  <si>
    <t>REFORÇOS DE PAREDES E LAJE DE FUNDO</t>
  </si>
  <si>
    <t>5.3.1</t>
  </si>
  <si>
    <t>5.3.2</t>
  </si>
  <si>
    <t>5.3.3</t>
  </si>
  <si>
    <t>5.3.4</t>
  </si>
  <si>
    <t>5.3.5</t>
  </si>
  <si>
    <t>5.3.6</t>
  </si>
  <si>
    <t>5.3.7</t>
  </si>
  <si>
    <t>5.3.8</t>
  </si>
  <si>
    <t>5.3.9</t>
  </si>
  <si>
    <t>Armação de estruturas de concreto armado, exceto vigas, pilares, lajes e fundações, utilizando aço ca- 50 de 8,0 mm - montagem. af_12/2015</t>
  </si>
  <si>
    <t>Armação de estruturas de concreto armado, exceto vigas, pilares, lajes e fundações, utilizando aço ca- 60 de 5,0 mm - montagem. af_12/2015</t>
  </si>
  <si>
    <t>Armação de laje de uma estrutura convencional de concreto armado em uma edificação térrea ou sobrado utilizando aço ca-50 de 12,5 mm - montagem. af_12/2015</t>
  </si>
  <si>
    <t>Armacao de pilar ou viga de uma estrutura convencional de concreto armado em uma edificacao terrea ou sobrado utilizando aco ca-50 de 6.3 mm - montagem. af_12/2015</t>
  </si>
  <si>
    <t>ARMAÇÃO DE PILAR OU VIGA DE UMA ESTRUTURA CONVENCIONAL DE CONCRETO ARMADO EM UMA EDIFICAÇÃO TÉRREA OU SOBRADO UTILIZANDO AÇO CA-50 DE 25,0 MM - MONTAGEM. AF_12/2015</t>
  </si>
  <si>
    <t>Montagem e desmontagem de andaime modulalr fachadeiro, com piso metálico, para edificações com múltiplos pavimentos (exclusive andaime e limpeza).af_11/2017</t>
  </si>
  <si>
    <t>5.4</t>
  </si>
  <si>
    <t>LIMPEZA E REBAIXAMENTO</t>
  </si>
  <si>
    <t>5.4.1</t>
  </si>
  <si>
    <t>5.4.2</t>
  </si>
  <si>
    <t>RRCI-006</t>
  </si>
  <si>
    <t>Rebaixamento com ponteiras filtrantes (01 conjunto), inclusive grupo gerador 66 kva - aluguel mensal - incluso mobilização e desmobilização</t>
  </si>
  <si>
    <t>mes</t>
  </si>
  <si>
    <t>5.4.3</t>
  </si>
  <si>
    <t>5.4.4</t>
  </si>
  <si>
    <t>5.4.5</t>
  </si>
  <si>
    <t>5.5</t>
  </si>
  <si>
    <t>IMPERMEABILIZAÇÃO</t>
  </si>
  <si>
    <t>5.5.1</t>
  </si>
  <si>
    <t>5.5.2</t>
  </si>
  <si>
    <t>5.5.3</t>
  </si>
  <si>
    <t>74106/001</t>
  </si>
  <si>
    <t>Impermeabilizacao de estruturas enterradas, com tinta asfaltica, duas demaos.</t>
  </si>
  <si>
    <t>5.5.4</t>
  </si>
  <si>
    <t>5.5.5</t>
  </si>
  <si>
    <t>5.6</t>
  </si>
  <si>
    <t>LIMPEZA FINAL</t>
  </si>
  <si>
    <t>5.6.1</t>
  </si>
  <si>
    <t>74255/001</t>
  </si>
  <si>
    <t>CARGA MANUAL DE TERRA EM CAMINHAO BASCULANTE (INCLUI O CUSTO IMPRODUTIVO DIURNO DO CAMINHAO BASCULANTE C/ CACAMBA 4,0M3)</t>
  </si>
  <si>
    <t>5.6.2</t>
  </si>
  <si>
    <t>Limpeza final da obra</t>
  </si>
  <si>
    <t>TOTAL GERAL</t>
  </si>
  <si>
    <t>PREÇO TOTAL C/ BDI (R$)</t>
  </si>
  <si>
    <t>MRM CONSTRUTORA LTDA</t>
  </si>
  <si>
    <t>CNPJ nº 13.578.869/0001-60</t>
  </si>
  <si>
    <t>Janielson Souza de Oliveira</t>
  </si>
  <si>
    <t>Engenheiro Civil / Representante Legal</t>
  </si>
  <si>
    <t>CREA: 051062200-3 / RG: 1398939706 SSP-BA / CPF: 033.948.365-21</t>
  </si>
  <si>
    <t>Salvador, 12 de Novembro de 2021</t>
  </si>
  <si>
    <t>CUSTOS (R$)</t>
  </si>
  <si>
    <t>CUSTOS (%)</t>
  </si>
  <si>
    <t>Composição de Encargos Sociais</t>
  </si>
  <si>
    <r>
      <rPr>
        <b/>
        <sz val="9"/>
        <color rgb="FFFFFFFF"/>
        <rFont val="Lucida Sans Unicode"/>
        <family val="2"/>
      </rPr>
      <t>ENCARGOS  SOCIAIS  SOBRE  A  MÃO  DE  OBRA</t>
    </r>
  </si>
  <si>
    <t>HORISTA
%</t>
  </si>
  <si>
    <t>MENSALISTA
%</t>
  </si>
  <si>
    <t>GRUPO A</t>
  </si>
  <si>
    <r>
      <rPr>
        <sz val="9"/>
        <rFont val="Lucida Sans Unicode"/>
        <family val="2"/>
      </rPr>
      <t>A1</t>
    </r>
  </si>
  <si>
    <r>
      <rPr>
        <sz val="9"/>
        <rFont val="Lucida Sans Unicode"/>
        <family val="2"/>
      </rPr>
      <t>INSS</t>
    </r>
  </si>
  <si>
    <r>
      <rPr>
        <sz val="9"/>
        <rFont val="Lucida Sans Unicode"/>
        <family val="2"/>
      </rPr>
      <t>A2</t>
    </r>
  </si>
  <si>
    <r>
      <rPr>
        <sz val="9"/>
        <rFont val="Lucida Sans Unicode"/>
        <family val="2"/>
      </rPr>
      <t>SESI</t>
    </r>
  </si>
  <si>
    <r>
      <rPr>
        <sz val="9"/>
        <rFont val="Lucida Sans Unicode"/>
        <family val="2"/>
      </rPr>
      <t>A3</t>
    </r>
  </si>
  <si>
    <r>
      <rPr>
        <sz val="9"/>
        <rFont val="Lucida Sans Unicode"/>
        <family val="2"/>
      </rPr>
      <t>SENAI</t>
    </r>
  </si>
  <si>
    <r>
      <rPr>
        <sz val="9"/>
        <rFont val="Lucida Sans Unicode"/>
        <family val="2"/>
      </rPr>
      <t>A4</t>
    </r>
  </si>
  <si>
    <r>
      <rPr>
        <sz val="9"/>
        <rFont val="Lucida Sans Unicode"/>
        <family val="2"/>
      </rPr>
      <t>INCRA</t>
    </r>
  </si>
  <si>
    <r>
      <rPr>
        <sz val="9"/>
        <rFont val="Lucida Sans Unicode"/>
        <family val="2"/>
      </rPr>
      <t>A5</t>
    </r>
  </si>
  <si>
    <r>
      <rPr>
        <sz val="9"/>
        <rFont val="Lucida Sans Unicode"/>
        <family val="2"/>
      </rPr>
      <t>SEBRAE</t>
    </r>
  </si>
  <si>
    <r>
      <rPr>
        <sz val="9"/>
        <rFont val="Lucida Sans Unicode"/>
        <family val="2"/>
      </rPr>
      <t>A6</t>
    </r>
  </si>
  <si>
    <r>
      <rPr>
        <sz val="9"/>
        <rFont val="Lucida Sans Unicode"/>
        <family val="2"/>
      </rPr>
      <t>Salário Educação</t>
    </r>
  </si>
  <si>
    <r>
      <rPr>
        <sz val="9"/>
        <rFont val="Lucida Sans Unicode"/>
        <family val="2"/>
      </rPr>
      <t>A7</t>
    </r>
  </si>
  <si>
    <r>
      <rPr>
        <sz val="9"/>
        <rFont val="Lucida Sans Unicode"/>
        <family val="2"/>
      </rPr>
      <t>Seguro Contra Acidentes de Trabalho</t>
    </r>
  </si>
  <si>
    <r>
      <rPr>
        <sz val="9"/>
        <rFont val="Lucida Sans Unicode"/>
        <family val="2"/>
      </rPr>
      <t>A8</t>
    </r>
  </si>
  <si>
    <r>
      <rPr>
        <sz val="9"/>
        <rFont val="Lucida Sans Unicode"/>
        <family val="2"/>
      </rPr>
      <t>FGTS</t>
    </r>
  </si>
  <si>
    <r>
      <rPr>
        <sz val="9"/>
        <rFont val="Lucida Sans Unicode"/>
        <family val="2"/>
      </rPr>
      <t>A9</t>
    </r>
  </si>
  <si>
    <r>
      <rPr>
        <sz val="9"/>
        <rFont val="Lucida Sans Unicode"/>
        <family val="2"/>
      </rPr>
      <t>SECONCI</t>
    </r>
  </si>
  <si>
    <t>A</t>
  </si>
  <si>
    <t>Total</t>
  </si>
  <si>
    <t>GRUPO B</t>
  </si>
  <si>
    <r>
      <rPr>
        <sz val="9"/>
        <rFont val="Lucida Sans Unicode"/>
        <family val="2"/>
      </rPr>
      <t>B1</t>
    </r>
  </si>
  <si>
    <r>
      <rPr>
        <sz val="9"/>
        <rFont val="Lucida Sans Unicode"/>
        <family val="2"/>
      </rPr>
      <t>Repouso Semanal Remunerado</t>
    </r>
  </si>
  <si>
    <r>
      <rPr>
        <sz val="9"/>
        <rFont val="Lucida Sans Unicode"/>
        <family val="2"/>
      </rPr>
      <t>Não incide</t>
    </r>
  </si>
  <si>
    <r>
      <rPr>
        <sz val="9"/>
        <rFont val="Lucida Sans Unicode"/>
        <family val="2"/>
      </rPr>
      <t>B2</t>
    </r>
  </si>
  <si>
    <r>
      <rPr>
        <sz val="9"/>
        <rFont val="Lucida Sans Unicode"/>
        <family val="2"/>
      </rPr>
      <t>Feriados</t>
    </r>
  </si>
  <si>
    <r>
      <rPr>
        <sz val="9"/>
        <rFont val="Lucida Sans Unicode"/>
        <family val="2"/>
      </rPr>
      <t>B3</t>
    </r>
  </si>
  <si>
    <r>
      <rPr>
        <sz val="9"/>
        <rFont val="Lucida Sans Unicode"/>
        <family val="2"/>
      </rPr>
      <t>Auxílio - Enfermidade</t>
    </r>
  </si>
  <si>
    <r>
      <rPr>
        <sz val="9"/>
        <rFont val="Lucida Sans Unicode"/>
        <family val="2"/>
      </rPr>
      <t>B4</t>
    </r>
  </si>
  <si>
    <r>
      <rPr>
        <sz val="9"/>
        <rFont val="Lucida Sans Unicode"/>
        <family val="2"/>
      </rPr>
      <t>13º Salário</t>
    </r>
  </si>
  <si>
    <r>
      <rPr>
        <sz val="9"/>
        <rFont val="Lucida Sans Unicode"/>
        <family val="2"/>
      </rPr>
      <t>B5</t>
    </r>
  </si>
  <si>
    <r>
      <rPr>
        <sz val="9"/>
        <rFont val="Lucida Sans Unicode"/>
        <family val="2"/>
      </rPr>
      <t>Licença Paternidade</t>
    </r>
  </si>
  <si>
    <r>
      <rPr>
        <sz val="9"/>
        <rFont val="Lucida Sans Unicode"/>
        <family val="2"/>
      </rPr>
      <t>B6</t>
    </r>
  </si>
  <si>
    <r>
      <rPr>
        <sz val="9"/>
        <rFont val="Lucida Sans Unicode"/>
        <family val="2"/>
      </rPr>
      <t>Faltas Justificadas</t>
    </r>
  </si>
  <si>
    <r>
      <rPr>
        <sz val="9"/>
        <rFont val="Lucida Sans Unicode"/>
        <family val="2"/>
      </rPr>
      <t>B7</t>
    </r>
  </si>
  <si>
    <r>
      <rPr>
        <sz val="9"/>
        <rFont val="Lucida Sans Unicode"/>
        <family val="2"/>
      </rPr>
      <t>Dias de Chuvas</t>
    </r>
  </si>
  <si>
    <r>
      <rPr>
        <sz val="9"/>
        <rFont val="Lucida Sans Unicode"/>
        <family val="2"/>
      </rPr>
      <t>B8</t>
    </r>
  </si>
  <si>
    <r>
      <rPr>
        <sz val="9"/>
        <rFont val="Lucida Sans Unicode"/>
        <family val="2"/>
      </rPr>
      <t>Auxílio Acidente de Trabalho</t>
    </r>
  </si>
  <si>
    <r>
      <rPr>
        <sz val="9"/>
        <rFont val="Lucida Sans Unicode"/>
        <family val="2"/>
      </rPr>
      <t>B9</t>
    </r>
  </si>
  <si>
    <r>
      <rPr>
        <sz val="9"/>
        <rFont val="Lucida Sans Unicode"/>
        <family val="2"/>
      </rPr>
      <t>Férias Gozadas</t>
    </r>
  </si>
  <si>
    <r>
      <rPr>
        <sz val="9"/>
        <rFont val="Lucida Sans Unicode"/>
        <family val="2"/>
      </rPr>
      <t>B10</t>
    </r>
  </si>
  <si>
    <r>
      <rPr>
        <sz val="9"/>
        <rFont val="Lucida Sans Unicode"/>
        <family val="2"/>
      </rPr>
      <t>Salário Maternidade</t>
    </r>
  </si>
  <si>
    <t>B</t>
  </si>
  <si>
    <t>GRUPO C</t>
  </si>
  <si>
    <r>
      <rPr>
        <sz val="9"/>
        <rFont val="Lucida Sans Unicode"/>
        <family val="2"/>
      </rPr>
      <t>C1</t>
    </r>
  </si>
  <si>
    <r>
      <rPr>
        <sz val="9"/>
        <rFont val="Lucida Sans Unicode"/>
        <family val="2"/>
      </rPr>
      <t>Aviso Prévio Indenizado</t>
    </r>
  </si>
  <si>
    <r>
      <rPr>
        <sz val="9"/>
        <rFont val="Lucida Sans Unicode"/>
        <family val="2"/>
      </rPr>
      <t>C2</t>
    </r>
  </si>
  <si>
    <r>
      <rPr>
        <sz val="9"/>
        <rFont val="Lucida Sans Unicode"/>
        <family val="2"/>
      </rPr>
      <t>Aviso Prévio Trabalhado</t>
    </r>
  </si>
  <si>
    <r>
      <rPr>
        <sz val="9"/>
        <rFont val="Lucida Sans Unicode"/>
        <family val="2"/>
      </rPr>
      <t>C3</t>
    </r>
  </si>
  <si>
    <r>
      <rPr>
        <sz val="9"/>
        <rFont val="Lucida Sans Unicode"/>
        <family val="2"/>
      </rPr>
      <t>Férias Indenizadas</t>
    </r>
  </si>
  <si>
    <r>
      <rPr>
        <sz val="9"/>
        <rFont val="Lucida Sans Unicode"/>
        <family val="2"/>
      </rPr>
      <t>C4</t>
    </r>
  </si>
  <si>
    <r>
      <rPr>
        <sz val="9"/>
        <rFont val="Lucida Sans Unicode"/>
        <family val="2"/>
      </rPr>
      <t>Depósito Rescisão Sem Justa Causa</t>
    </r>
  </si>
  <si>
    <r>
      <rPr>
        <sz val="9"/>
        <rFont val="Lucida Sans Unicode"/>
        <family val="2"/>
      </rPr>
      <t>C5</t>
    </r>
  </si>
  <si>
    <r>
      <rPr>
        <sz val="9"/>
        <rFont val="Lucida Sans Unicode"/>
        <family val="2"/>
      </rPr>
      <t>Indenização Adicional</t>
    </r>
  </si>
  <si>
    <t>C</t>
  </si>
  <si>
    <t>GRUPO D</t>
  </si>
  <si>
    <r>
      <rPr>
        <sz val="9"/>
        <rFont val="Lucida Sans Unicode"/>
        <family val="2"/>
      </rPr>
      <t>D1</t>
    </r>
  </si>
  <si>
    <r>
      <rPr>
        <sz val="9"/>
        <rFont val="Lucida Sans Unicode"/>
        <family val="2"/>
      </rPr>
      <t>Reincidência de Grupo A sobre Grupo B</t>
    </r>
  </si>
  <si>
    <r>
      <rPr>
        <sz val="9"/>
        <rFont val="Lucida Sans Unicode"/>
        <family val="2"/>
      </rPr>
      <t>D2</t>
    </r>
  </si>
  <si>
    <r>
      <rPr>
        <sz val="9"/>
        <rFont val="Lucida Sans Unicode"/>
        <family val="2"/>
      </rPr>
      <t xml:space="preserve">Reincidência de Grupo A sobre Aviso Prévio Trabalhado e Reincidência do FGTS sobre Aviso
</t>
    </r>
    <r>
      <rPr>
        <sz val="9"/>
        <rFont val="Lucida Sans Unicode"/>
        <family val="2"/>
      </rPr>
      <t>Prévio Indenizado</t>
    </r>
  </si>
  <si>
    <t>D</t>
  </si>
  <si>
    <r>
      <rPr>
        <b/>
        <sz val="9"/>
        <color rgb="FFFFFFFF"/>
        <rFont val="Lucida Sans Unicode"/>
        <family val="2"/>
      </rPr>
      <t>TOTAL(A+B+C+D)</t>
    </r>
  </si>
  <si>
    <r>
      <rPr>
        <b/>
        <sz val="10"/>
        <color rgb="FF00007F"/>
        <rFont val="Arial"/>
        <family val="2"/>
      </rPr>
      <t>Composição da Taxa de Bonificação de Despesas Indiretas (B.D.I.)</t>
    </r>
  </si>
  <si>
    <r>
      <rPr>
        <b/>
        <sz val="10"/>
        <color rgb="FF00007F"/>
        <rFont val="Arial"/>
        <family val="2"/>
      </rPr>
      <t>BDI SEM DESONERAÇÃO</t>
    </r>
  </si>
  <si>
    <t>Mão de obra, serviço e insumo</t>
  </si>
  <si>
    <t>Fornecimento de
Materias e Equipamentos Especiais</t>
  </si>
  <si>
    <r>
      <rPr>
        <b/>
        <vertAlign val="superscript"/>
        <sz val="10"/>
        <color rgb="FF00007F"/>
        <rFont val="Arial"/>
        <family val="2"/>
      </rPr>
      <t xml:space="preserve">A)       </t>
    </r>
    <r>
      <rPr>
        <b/>
        <sz val="10"/>
        <color rgb="FF00007F"/>
        <rFont val="Arial"/>
        <family val="2"/>
      </rPr>
      <t>Despesas Indiretas e Lucro</t>
    </r>
  </si>
  <si>
    <r>
      <rPr>
        <b/>
        <vertAlign val="superscript"/>
        <sz val="10"/>
        <color rgb="FF00007F"/>
        <rFont val="Arial"/>
        <family val="2"/>
      </rPr>
      <t xml:space="preserve">B)       </t>
    </r>
    <r>
      <rPr>
        <b/>
        <sz val="10"/>
        <color rgb="FF00007F"/>
        <rFont val="Arial"/>
        <family val="2"/>
      </rPr>
      <t xml:space="preserve">Tributos - </t>
    </r>
    <r>
      <rPr>
        <sz val="10"/>
        <color rgb="FF00007F"/>
        <rFont val="Arial"/>
        <family val="2"/>
      </rPr>
      <t>I</t>
    </r>
  </si>
  <si>
    <t>10. Contribuição Previdenciária sobre a receita bruta</t>
  </si>
  <si>
    <t>1. Administração Central - AC</t>
  </si>
  <si>
    <t>2. Garantia + Seguro (G+S)</t>
  </si>
  <si>
    <t>3. Risco - R</t>
  </si>
  <si>
    <t>5. Despesas Financeiras - DF</t>
  </si>
  <si>
    <t>6. Lucro - L</t>
  </si>
  <si>
    <r>
      <rPr>
        <b/>
        <vertAlign val="superscript"/>
        <sz val="10"/>
        <color rgb="FF00007F"/>
        <rFont val="Arial"/>
        <family val="2"/>
      </rPr>
      <t xml:space="preserve">C)        </t>
    </r>
    <r>
      <rPr>
        <b/>
        <sz val="10"/>
        <color rgb="FF00007F"/>
        <rFont val="Arial"/>
        <family val="2"/>
      </rPr>
      <t>Valor Final do BDI (Após aplicação da fórmula)</t>
    </r>
  </si>
  <si>
    <t>(1 - I)</t>
  </si>
  <si>
    <t>=</t>
  </si>
  <si>
    <t>7. ISSQN (do local da Obra)</t>
  </si>
  <si>
    <t>8. PIS/PASEP</t>
  </si>
  <si>
    <t>9. CONFINS</t>
  </si>
  <si>
    <r>
      <rPr>
        <i/>
        <sz val="10"/>
        <rFont val="Arial"/>
        <family val="2"/>
      </rPr>
      <t>BDI=     1+   AC + S + R + G   *  1 + DF    *   1 +   L</t>
    </r>
    <r>
      <rPr>
        <sz val="10"/>
        <rFont val="Arial"/>
        <family val="2"/>
      </rPr>
      <t xml:space="preserve">                                                                                         </t>
    </r>
  </si>
  <si>
    <t/>
  </si>
  <si>
    <t>Regularização de superfície (escarificação manual ou mecânica do concreto, com eliminação das superfícies lisas )</t>
  </si>
  <si>
    <t>FORNECIMENTO, MONTAGEM E PROTENSÃO DE CABO DE CORDOALHA ENGRAXADA DE 1 ∅ 12.7 CP 190 RB-EP, INCLUSO CARGA, MANOBRA E CORTE.</t>
  </si>
  <si>
    <t>Composições Analíticas com Preço Unitário</t>
  </si>
  <si>
    <t>B.D.I.</t>
  </si>
  <si>
    <t>Encargos Sociais</t>
  </si>
  <si>
    <t xml:space="preserve"> 26,36%</t>
  </si>
  <si>
    <t>Não Desonerado: 
Horista:  116,32%
Mensalista:  71,26%</t>
  </si>
  <si>
    <t xml:space="preserve"> 002.01 </t>
  </si>
  <si>
    <t>Código</t>
  </si>
  <si>
    <t>Banco</t>
  </si>
  <si>
    <t>Descrição</t>
  </si>
  <si>
    <t>Tipo</t>
  </si>
  <si>
    <t>Und</t>
  </si>
  <si>
    <t>Quant.</t>
  </si>
  <si>
    <t>Valor Unit</t>
  </si>
  <si>
    <t>Composição</t>
  </si>
  <si>
    <t xml:space="preserve"> RRCI-010 </t>
  </si>
  <si>
    <t>Próprio</t>
  </si>
  <si>
    <t>SEDI - SERVIÇOS DIVERSOS</t>
  </si>
  <si>
    <t>KG</t>
  </si>
  <si>
    <t>Insumo</t>
  </si>
  <si>
    <t xml:space="preserve"> I07346 </t>
  </si>
  <si>
    <t>Serviços</t>
  </si>
  <si>
    <t>MO sem LS =&gt;</t>
  </si>
  <si>
    <t>LS =&gt;</t>
  </si>
  <si>
    <t>MO com LS =&gt;</t>
  </si>
  <si>
    <t>Valor do BDI =&gt;</t>
  </si>
  <si>
    <t>Valor com BDI =&gt;</t>
  </si>
  <si>
    <t xml:space="preserve"> 002.02 </t>
  </si>
  <si>
    <t xml:space="preserve"> RRCI-011 </t>
  </si>
  <si>
    <t xml:space="preserve"> I07347 </t>
  </si>
  <si>
    <t xml:space="preserve"> 002.03 </t>
  </si>
  <si>
    <t xml:space="preserve"> RRCI-006 </t>
  </si>
  <si>
    <t>MES</t>
  </si>
  <si>
    <t xml:space="preserve"> I07348 </t>
  </si>
  <si>
    <t>mês</t>
  </si>
  <si>
    <t xml:space="preserve"> 002.04 </t>
  </si>
  <si>
    <t xml:space="preserve"> 74138/004 </t>
  </si>
  <si>
    <t>CONCRETO USINADO BOMBEADO FCK=30MPA, INCLUSIVE LANCAMENTO E ADENSAMENTO</t>
  </si>
  <si>
    <t>FUES - FUNDAÇÕES E ESTRUTURAS</t>
  </si>
  <si>
    <t>m³</t>
  </si>
  <si>
    <t>Composição Auxiliar</t>
  </si>
  <si>
    <t xml:space="preserve"> 88262 </t>
  </si>
  <si>
    <t>CARPINTEIRO DE FORMAS COM ENCARGOS COMPLEMENTARES</t>
  </si>
  <si>
    <t>H</t>
  </si>
  <si>
    <t xml:space="preserve"> 88316 </t>
  </si>
  <si>
    <t>SERVENTE COM ENCARGOS COMPLEMENTARES</t>
  </si>
  <si>
    <t xml:space="preserve"> 88245 </t>
  </si>
  <si>
    <t>ARMADOR COM ENCARGOS COMPLEMENTARES</t>
  </si>
  <si>
    <t xml:space="preserve"> 88309 </t>
  </si>
  <si>
    <t>PEDREIRO COM ENCARGOS COMPLEMENTARES</t>
  </si>
  <si>
    <t xml:space="preserve"> 00010485 </t>
  </si>
  <si>
    <t>!EM PROCESSO DE DESATIVACAO! VIBRADOR DE IMERSAO C/ MOTOR ELETRICO 2HP MONOFASICO QUALQUER DIAM C/ MANGOTE</t>
  </si>
  <si>
    <t>Equipamento</t>
  </si>
  <si>
    <t xml:space="preserve"> 00001525 </t>
  </si>
  <si>
    <t>CONCRETO USINADO BOMBEAVEL, CLASSE DE RESISTENCIA C30, COM BRITA 0 E 1, SLUMP = 100 +/- 20 MM, INCLUI SERVICO DE BOMBEAMENTO (NBR 8953)</t>
  </si>
  <si>
    <t>Material</t>
  </si>
  <si>
    <t xml:space="preserve"> 002.05 </t>
  </si>
  <si>
    <t xml:space="preserve"> RRCI-007 </t>
  </si>
  <si>
    <t xml:space="preserve"> 88298 </t>
  </si>
  <si>
    <t>OPERADOR DE MARTELETE OU MARTELETEIRO COM ENCARGOS COMPLEMENTARES</t>
  </si>
  <si>
    <t xml:space="preserve"> 2490 </t>
  </si>
  <si>
    <t>Rompedor 56,0 pcm / 1150 ipm (atlas copco -tex 11 ou equivalente)</t>
  </si>
  <si>
    <t xml:space="preserve"> 3283 </t>
  </si>
  <si>
    <t>Cabo de cobre PP Cordplast 3 x 2,5 mm2, 450/750v</t>
  </si>
  <si>
    <t xml:space="preserve"> 002.06 </t>
  </si>
  <si>
    <t xml:space="preserve"> 020756 </t>
  </si>
  <si>
    <t>Demolição manual de concreto armado</t>
  </si>
  <si>
    <t xml:space="preserve"> 002.07 </t>
  </si>
  <si>
    <t xml:space="preserve"> 92417 </t>
  </si>
  <si>
    <t xml:space="preserve"> 92263 </t>
  </si>
  <si>
    <t>FABRICAÇÃO DE FÔRMA PARA PILARES E ESTRUTURAS SIMILARES, EM CHAPA DE MADEIRA COMPENSADA RESINADA, E = 17 MM. AF_09/2020</t>
  </si>
  <si>
    <t xml:space="preserve"> 88239 </t>
  </si>
  <si>
    <t>AJUDANTE DE CARPINTEIRO COM ENCARGOS COMPLEMENTARES</t>
  </si>
  <si>
    <t xml:space="preserve"> 00002692 </t>
  </si>
  <si>
    <t>DESMOLDANTE PROTETOR PARA FORMAS DE MADEIRA, DE BASE OLEOSA EMULSIONADA EM AGUA</t>
  </si>
  <si>
    <t>L</t>
  </si>
  <si>
    <t xml:space="preserve"> 00040271 </t>
  </si>
  <si>
    <t>LOCACAO DE APRUMADOR METALICO DE PILAR, COM ALTURA E ANGULO REGULAVEIS, EXTENSAO DE *1,50* A *2,80* M</t>
  </si>
  <si>
    <t xml:space="preserve"> 00040287 </t>
  </si>
  <si>
    <t>LOCACAO DE BARRA DE ANCORAGEM DE 0,80 A 1,20 M DE EXTENSAO, COM ROSCA DE 5/8", INCLUINDO PORCA E FLANGE</t>
  </si>
  <si>
    <t xml:space="preserve"> 00040275 </t>
  </si>
  <si>
    <t>LOCACAO DE VIGA SANDUICHE METALICA VAZADA PARA TRAVAMENTO DE PILARES, ALTURA DE *8* CM, LARGURA DE *6* CM E EXTENSAO DE 2 M</t>
  </si>
  <si>
    <t xml:space="preserve"> 00040304 </t>
  </si>
  <si>
    <t>PREGO DE ACO POLIDO COM CABECA DUPLA 17 X 27 (2 1/2 X 11)</t>
  </si>
  <si>
    <t xml:space="preserve"> 002.08 </t>
  </si>
  <si>
    <t xml:space="preserve"> 9957 </t>
  </si>
  <si>
    <t>Fios e Cordoalhas de Protensão</t>
  </si>
  <si>
    <t xml:space="preserve"> 10377 </t>
  </si>
  <si>
    <t xml:space="preserve"> 002.09 </t>
  </si>
  <si>
    <t xml:space="preserve"> 90777 </t>
  </si>
  <si>
    <t xml:space="preserve"> 95402 </t>
  </si>
  <si>
    <t>CURSO DE CAPACITAÇÃO PARA ENGENHEIRO CIVIL DE OBRA JÚNIOR (ENCARGOS COMPLEMENTARES) - HORISTA</t>
  </si>
  <si>
    <t xml:space="preserve"> 00043462 </t>
  </si>
  <si>
    <t>FERRAMENTAS - FAMILIA ENGENHEIRO CIVIL - HORISTA (ENCARGOS COMPLEMENTARES - COLETADO CAIXA)</t>
  </si>
  <si>
    <t xml:space="preserve"> 00002706 </t>
  </si>
  <si>
    <t>ENGENHEIRO CIVIL DE OBRA JUNIOR</t>
  </si>
  <si>
    <t>Mão de Obra</t>
  </si>
  <si>
    <t xml:space="preserve"> 00043486 </t>
  </si>
  <si>
    <t>EPI - FAMILIA ENGENHEIRO CIVIL - HORISTA (ENCARGOS COMPLEMENTARES - COLETADO CAIXA)</t>
  </si>
  <si>
    <t xml:space="preserve"> 00037372 </t>
  </si>
  <si>
    <t>EXAMES - HORISTA (COLETADO CAIXA)</t>
  </si>
  <si>
    <t>Outros</t>
  </si>
  <si>
    <t xml:space="preserve"> 00037373 </t>
  </si>
  <si>
    <t>SEGURO - HORISTA (COLETADO CAIXA)</t>
  </si>
  <si>
    <t>Taxas</t>
  </si>
  <si>
    <t xml:space="preserve"> 002.10 </t>
  </si>
  <si>
    <t xml:space="preserve"> RRCI-009 </t>
  </si>
  <si>
    <t>IMPE - IMPERMEABILIZAÇÕES E PROTEÇÕES DIVERSAS</t>
  </si>
  <si>
    <t xml:space="preserve"> IRRCI-005 </t>
  </si>
  <si>
    <t>Masterseal 550 top, da basf construction chemicals</t>
  </si>
  <si>
    <t xml:space="preserve"> 002.11 </t>
  </si>
  <si>
    <t xml:space="preserve"> RRCI-002 </t>
  </si>
  <si>
    <t xml:space="preserve"> 1569 </t>
  </si>
  <si>
    <t>Madeira mista serrada (barrote) 6 x 6cm - 0,0036 m3/m (angelim, louro)</t>
  </si>
  <si>
    <t xml:space="preserve"> 00004509 </t>
  </si>
  <si>
    <t>PECA DE MADEIRA 3A QUALIDADE 2,5 X 10CM NAO APARELHADA</t>
  </si>
  <si>
    <t>M</t>
  </si>
  <si>
    <t xml:space="preserve"> 00005067 </t>
  </si>
  <si>
    <t>PREGO DE ACO POLIDO COM CABECA 16 X 24 (2 1/4 X 12)</t>
  </si>
  <si>
    <t xml:space="preserve"> 00006189 </t>
  </si>
  <si>
    <t>TABUA MADEIRA 2A QUALIDADE 2,5 X 30,0CM (1 X 12") NAO APARELHADA</t>
  </si>
  <si>
    <t xml:space="preserve"> 002.12 </t>
  </si>
  <si>
    <t xml:space="preserve"> RRCI-005 </t>
  </si>
  <si>
    <t>PINT - PINTURAS</t>
  </si>
  <si>
    <t xml:space="preserve"> 88310 </t>
  </si>
  <si>
    <t>PINTOR COM ENCARGOS COMPLEMENTARES</t>
  </si>
  <si>
    <t xml:space="preserve"> 00007345 </t>
  </si>
  <si>
    <t>TINTA LATEX PVA PREMIUM, COR BRANCA</t>
  </si>
  <si>
    <t xml:space="preserve"> 00006085 </t>
  </si>
  <si>
    <t>SELADOR ACRILICO</t>
  </si>
  <si>
    <t xml:space="preserve"> 002.13 </t>
  </si>
  <si>
    <t xml:space="preserve"> 92788 </t>
  </si>
  <si>
    <t xml:space="preserve"> 92804 </t>
  </si>
  <si>
    <t>CORTE E DOBRA DE AÇO CA-50, DIÂMETRO DE 12,5 MM, UTILIZADO EM LAJE. AF_12/2015</t>
  </si>
  <si>
    <t xml:space="preserve"> 88238 </t>
  </si>
  <si>
    <t>AJUDANTE DE ARMADOR COM ENCARGOS COMPLEMENTARES</t>
  </si>
  <si>
    <t xml:space="preserve"> 00043132 </t>
  </si>
  <si>
    <t>ARAME RECOZIDO 16 BWG, D = 1,65 MM (0,016 KG/M) OU 18 BWG, D = 1,25 MM (0,01 KG/M)</t>
  </si>
  <si>
    <t xml:space="preserve"> 00039017 </t>
  </si>
  <si>
    <t>ESPACADOR / DISTANCIADOR CIRCULAR COM ENTRADA LATERAL, EM PLASTICO, PARA VERGALHAO *4,2 A 12,5* MM, COBRIMENTO 20 MM</t>
  </si>
  <si>
    <t xml:space="preserve"> 002.14 </t>
  </si>
  <si>
    <t>BARRACAO PARA DEPOSITO EM TABUAS DE MADEIRA, COBERTURA EM FIBROCIMENTO 4 MM,  INCLUSO PISO ARGAMASSA TRAÇO 1:6 (CIMENTO E AREIA)</t>
  </si>
  <si>
    <t>CANT - CANTEIRO DE OBRAS</t>
  </si>
  <si>
    <t xml:space="preserve"> 73965/010 </t>
  </si>
  <si>
    <t>ESCAVACAO MANUAL DE VALA EM  MATERIAL DE 1A CATEGORIA ATE 1,5M EXCLUINDO ESGOTAMENTO / ESCORAMENTO</t>
  </si>
  <si>
    <t>MOVT - MOVIMENTO DE TERRA</t>
  </si>
  <si>
    <t xml:space="preserve"> 00000367 </t>
  </si>
  <si>
    <t>AREIA GROSSA - POSTO JAZIDA/FORNECEDOR (RETIRADO NA JAZIDA, SEM TRANSPORTE)</t>
  </si>
  <si>
    <t xml:space="preserve"> 00002728 </t>
  </si>
  <si>
    <t>!EM PROCESSO DE DESATIVACAO! PECA DE MADEIRA ROLICA, SEM TRATAMENTO (EUCALIPTO OU REGIONAL EQUIVALENTE) D = 8 A 11 CM, P/  ESCORAMENTOS, H=3 M</t>
  </si>
  <si>
    <t xml:space="preserve"> 00004403 </t>
  </si>
  <si>
    <t>!EM PROCESSO DE DESATIVACAO! PECA DE MADEIRA DE LEI NATIVA/REGIONAL 1 X 5 CM NAO APARELHADA</t>
  </si>
  <si>
    <t xml:space="preserve"> 00005064 </t>
  </si>
  <si>
    <t>!EM PROCESSO DE DESATIVACAO! PREGO POLIDO COM CABECA 2 1/2 X 10</t>
  </si>
  <si>
    <t xml:space="preserve"> 00001379 </t>
  </si>
  <si>
    <t>CIMENTO PORTLAND COMPOSTO CP II-32</t>
  </si>
  <si>
    <t xml:space="preserve"> 00002418 </t>
  </si>
  <si>
    <t>DOBRADICA EM ACO/FERRO, 3" X 2 Â½", E= 1,2 A 1,8 MM, SEM ANEL,  CROMADO OU ZINCADO, TAMPA BOLA, COM PARAFUSOS</t>
  </si>
  <si>
    <t xml:space="preserve"> 00011467 </t>
  </si>
  <si>
    <t>FECHADURA SOBREPOR FERRO PINTADO CHAVE GRANDE</t>
  </si>
  <si>
    <t xml:space="preserve"> 00007213 </t>
  </si>
  <si>
    <t>TELHA DE FIBROCIMENTO ONDULADA E = 4 MM, DE *2,44  X 0,50* M (SEM AMIANTO)</t>
  </si>
  <si>
    <t xml:space="preserve"> 002.15 </t>
  </si>
  <si>
    <t xml:space="preserve"> 92779 </t>
  </si>
  <si>
    <t xml:space="preserve"> 92795 </t>
  </si>
  <si>
    <t>CORTE E DOBRA DE AÇO CA-50, DIÂMETRO DE 12,5 MM, UTILIZADO EM ESTRUTURAS DIVERSAS, EXCETO LAJES. AF_12/2015</t>
  </si>
  <si>
    <t xml:space="preserve"> 002.16 </t>
  </si>
  <si>
    <t xml:space="preserve"> 92777 </t>
  </si>
  <si>
    <t xml:space="preserve"> 92793 </t>
  </si>
  <si>
    <t>CORTE E DOBRA DE AÇO CA-50, DIÂMETRO DE 8,0 MM, UTILIZADO EM ESTRUTURAS DIVERSAS, EXCETO LAJES. AF_12/2015</t>
  </si>
  <si>
    <t xml:space="preserve"> 002.17 </t>
  </si>
  <si>
    <t xml:space="preserve"> RRCI-004 </t>
  </si>
  <si>
    <t xml:space="preserve"> IRRCI-002 </t>
  </si>
  <si>
    <t xml:space="preserve"> 002.18 </t>
  </si>
  <si>
    <t xml:space="preserve"> 92782 </t>
  </si>
  <si>
    <t xml:space="preserve"> 92798 </t>
  </si>
  <si>
    <t>CORTE E DOBRA DE AÇO CA-50, DIÂMETRO DE 25,0 MM, UTILIZADO EM ESTRUTURAS DIVERSAS, EXCETO LAJES. AF_12/2015</t>
  </si>
  <si>
    <t xml:space="preserve"> 002.19 </t>
  </si>
  <si>
    <t xml:space="preserve"> 90776 </t>
  </si>
  <si>
    <t xml:space="preserve"> 95401 </t>
  </si>
  <si>
    <t>CURSO DE CAPACITAÇÃO PARA ENCARREGADO GERAL (ENCARGOS COMPLEMENTARES) - HORISTA</t>
  </si>
  <si>
    <t xml:space="preserve"> 00004083 </t>
  </si>
  <si>
    <t>ENCARREGADO GERAL DE OBRAS</t>
  </si>
  <si>
    <t xml:space="preserve"> 00043487 </t>
  </si>
  <si>
    <t>EPI - FAMILIA ENCARREGADO GERAL - HORISTA (ENCARGOS COMPLEMENTARES - COLETADO CAIXA)</t>
  </si>
  <si>
    <t xml:space="preserve"> 00043463 </t>
  </si>
  <si>
    <t>FERRAMENTAS - FAMILIA ENCARREGADO GERAL - HORISTA (ENCARGOS COMPLEMENTARES - COLETADO CAIXA)</t>
  </si>
  <si>
    <t xml:space="preserve"> 002.20 </t>
  </si>
  <si>
    <t xml:space="preserve"> 7587 </t>
  </si>
  <si>
    <t>Cimbramento de madeira com barrotes seção 6x6cm, para estruturas altas ou Reservatórios, sem rampa</t>
  </si>
  <si>
    <t>Formas</t>
  </si>
  <si>
    <t xml:space="preserve"> 6995 </t>
  </si>
  <si>
    <t>Madeira mista serrada (sarrafo) 2,2 x 5,5cm - 0,00121 m³/m</t>
  </si>
  <si>
    <t xml:space="preserve"> 00005061 </t>
  </si>
  <si>
    <t>PREGO DE ACO POLIDO COM CABECA 18 X 27 (2 1/2 X 10)</t>
  </si>
  <si>
    <t xml:space="preserve"> 002.21 </t>
  </si>
  <si>
    <t xml:space="preserve"> 73948/002 </t>
  </si>
  <si>
    <t xml:space="preserve"> 00000012 </t>
  </si>
  <si>
    <t>ESCOVA DE ACO, COM CABO, *4  X 15* FILEIRAS DE CERDAS</t>
  </si>
  <si>
    <t xml:space="preserve"> 002.22 </t>
  </si>
  <si>
    <t xml:space="preserve"> 9956 </t>
  </si>
  <si>
    <t>Ancoragem passiva para cordoalha com 7 fios de 12.7mm, d=1/2"</t>
  </si>
  <si>
    <t xml:space="preserve"> 10376 </t>
  </si>
  <si>
    <t xml:space="preserve"> 002.23 </t>
  </si>
  <si>
    <t xml:space="preserve"> 90811 </t>
  </si>
  <si>
    <t xml:space="preserve"> 72858 </t>
  </si>
  <si>
    <t>TRANSPORTE LOCAL COM CAMINHAO BASCULANTE 6 M3, RODOVIA COM REVESTIMENTO PRIMARIO, DMT 200 A 400 M</t>
  </si>
  <si>
    <t xml:space="preserve"> 00038464 </t>
  </si>
  <si>
    <t>CONCRETO USINADO BOMBEAVEL, CLASSE DE RESISTENCIA C20, COM BRITA 0, SLUMP = 220 +/- 20 MM, INCLUI SERVICO DE BOMBEAMENTO (NBR 8953)</t>
  </si>
  <si>
    <t xml:space="preserve"> 90674PP </t>
  </si>
  <si>
    <t>PERFURATRIZ COM TORRE METÁLICA PARA EXECUÇÃO DE ESTACA HÉLICE CONTÍNUA, PROFUNDIDADE MÁXIMA DE 30 M, DIÂMETRO MÁXIMO DE 800 MM, POTÊNCIA INSTALADA DE 268 HP, MESA ROTATIVA COM TORQUE MÁXIMO DE 170 KNM - CHP DIURNO. AF_06/2015</t>
  </si>
  <si>
    <t>Aluguel</t>
  </si>
  <si>
    <t>CHP</t>
  </si>
  <si>
    <t xml:space="preserve"> 0005940 </t>
  </si>
  <si>
    <t>PÁ CARREGADEIRA SOBRE RODAS, POTÊNCIA LÍQUIDA 128 HP, CAPACIDADE DA CAÇAMBA 1,7 A 2,8 M3, PESO OPERACIONAL 11632 KG - CHP DIURNO</t>
  </si>
  <si>
    <t xml:space="preserve"> 90675PP </t>
  </si>
  <si>
    <t xml:space="preserve">PERFURATRIZ COM TORRE METÁLICA PARA EXECUÇÃO DE ESTACA HÉLICE CONTÍNUA, PROFUNDIDADE MÁXIMA DE 30 M, DIÂMETRO MÁXIMO DE 800 MM, POTÊNCIA INSTALADA DE 268 HP, MESA ROTATIVA COM TORQUE MÁXIMO DE 170 KNM - CHI DIURNO. </t>
  </si>
  <si>
    <t>CHI</t>
  </si>
  <si>
    <t xml:space="preserve"> 1001128 </t>
  </si>
  <si>
    <t>PÁ CARREGADEIRA SOBRE RODAS, POTÊNCIA LÍQUIDA 128 HP, CAPACIDADE DA CAÇAMBA 1,7 A 2,8 M3, PESO OPERACIONAL 11632 KG - CHI DIURNO. AF_06/2014</t>
  </si>
  <si>
    <t xml:space="preserve"> I07337 </t>
  </si>
  <si>
    <t>MOBILIZAÇÃO E DESMOBILIZAÇÃO DE ESTACA HÉLICE CONTÍNUA</t>
  </si>
  <si>
    <t>cj</t>
  </si>
  <si>
    <t xml:space="preserve"> 002.24 </t>
  </si>
  <si>
    <t xml:space="preserve"> 73805/001 </t>
  </si>
  <si>
    <t>BARRACAO DE OBRA PARA ALOJAMENTO/ESCRITORIO, PISO EM PINHO 3A, PAREDES EM COMPENSADO 10MM, COBERTURA EM TELHA FIBROCIMENTO 6MM, INCLUSO INSTALACOES ELETRICAS E ESQUADRIAS. REAPROVEITADO 5 VEZES</t>
  </si>
  <si>
    <t xml:space="preserve"> 92873 </t>
  </si>
  <si>
    <t>LANÇAMENTO COM USO DE BALDES, ADENSAMENTO E ACABAMENTO DE CONCRETO EM ESTRUTURAS. AF_12/2015</t>
  </si>
  <si>
    <t xml:space="preserve"> 6045 </t>
  </si>
  <si>
    <t>CONCRETO FCK=15MPA, PREPARO COM BETONEIRA, SEM LANCAMENTO</t>
  </si>
  <si>
    <t xml:space="preserve"> 73465 </t>
  </si>
  <si>
    <t>PISO CIMENTADO E=1,5CM C/ARGAMASSA 1:3 CIMENTO AREIA ALISADO COLHER   SOBRE BASE EXISTENTE E ARGAMASSA EM PREPARO MECANIZADO</t>
  </si>
  <si>
    <t>PISO - PISOS</t>
  </si>
  <si>
    <t xml:space="preserve"> 88261 </t>
  </si>
  <si>
    <t>CARPINTEIRO DE ESQUADRIA COM ENCARGOS COMPLEMENTARES</t>
  </si>
  <si>
    <t xml:space="preserve"> 88264 </t>
  </si>
  <si>
    <t>ELETRICISTA COM ENCARGOS COMPLEMENTARES</t>
  </si>
  <si>
    <t xml:space="preserve"> 88315 </t>
  </si>
  <si>
    <t>SERRALHEIRO COM ENCARGOS COMPLEMENTARES</t>
  </si>
  <si>
    <t xml:space="preserve"> 88251 </t>
  </si>
  <si>
    <t>AUXILIAR DE SERRALHEIRO COM ENCARGOS COMPLEMENTARES</t>
  </si>
  <si>
    <t xml:space="preserve"> 73372 </t>
  </si>
  <si>
    <t>PINHO DE TERCEIRA 1" X 12" E 1" X 9"</t>
  </si>
  <si>
    <t xml:space="preserve"> 00012298 </t>
  </si>
  <si>
    <t>!EM PROCESSO DE DESATIVACAO! GLOBO ESFERICO DE VIDRO LISO TAMANHO MEDIO</t>
  </si>
  <si>
    <t xml:space="preserve"> 00011443 </t>
  </si>
  <si>
    <t>!EM PROCESSO DE DESATIVACAO! DOBRADICA FERRO POLIDO OU GALV 3 X 3" E=2MM PINO SOLTO OU REVERSIVEL SEM ANEIS</t>
  </si>
  <si>
    <t xml:space="preserve"> 00005085 </t>
  </si>
  <si>
    <t>CADEADO LATAO CROMADO H = 35MM / 5 PINOS / HASTE CROMADA H = 30MM</t>
  </si>
  <si>
    <t xml:space="preserve"> 00010952 </t>
  </si>
  <si>
    <t>CANTONEIRA ACO ABAS IGUAIS (QUALQUER BITOLA), E = 1/8 "</t>
  </si>
  <si>
    <t xml:space="preserve"> 00001346 </t>
  </si>
  <si>
    <t>CHAPA DE MADEIRA COMPENSADA PLASTIFICADA PARA FORMA DE CONCRETO, DE *2,44 X 1,22* M, E = 10 MM</t>
  </si>
  <si>
    <t xml:space="preserve"> 00012128 </t>
  </si>
  <si>
    <t>INTERRUPTOR SOBREPOR 1 TECLA SIMPLES, TIPO SILENTOQUE PIAL OU EQUIV</t>
  </si>
  <si>
    <t xml:space="preserve"> 00002370 </t>
  </si>
  <si>
    <t>DISJUNTOR TIPO NEMA, MONOPOLAR 10 ATE 30A</t>
  </si>
  <si>
    <t xml:space="preserve"> 00011891 </t>
  </si>
  <si>
    <t>FIO/CORDAO COBRE ISOLADO PARALELO OU TORCIDO 2 X 2,5MM2, TIPO PLASTIFLEX PIRELLI OU EQUIV</t>
  </si>
  <si>
    <t xml:space="preserve"> 00021127 </t>
  </si>
  <si>
    <t>FITA ISOLANTE ADESIVA ANTICHAMA, USO ATE 750 V, EM ROLO DE 19 MM X 5 M</t>
  </si>
  <si>
    <t xml:space="preserve"> 00001607 </t>
  </si>
  <si>
    <t>CONJUNTO ARRUELAS DE VEDACAO 5/16" PARA TELHA FIBROCIMENTO (UMA ARRUELA METALICA E UMA ARRUELA PVC - CONICAS)</t>
  </si>
  <si>
    <t>CJ</t>
  </si>
  <si>
    <t xml:space="preserve"> 00005088 </t>
  </si>
  <si>
    <t>PORTA CADEADO ZINCADO OXIDADO PRETO</t>
  </si>
  <si>
    <t xml:space="preserve"> 00004448 </t>
  </si>
  <si>
    <t>PECA DE MADEIRA NATIVA/REGIONAL 7,5 X 12,50 CM (3X5") NAO APARELHADA (P/FORMA)</t>
  </si>
  <si>
    <t xml:space="preserve"> 00011056 </t>
  </si>
  <si>
    <t>PARAFUSO ROSCA SOBERBA ZINCADO CABECA CHATA FENDA SIMPLES 3,8 X 30 MM (1.1/4 ")</t>
  </si>
  <si>
    <t xml:space="preserve"> 00004491 </t>
  </si>
  <si>
    <t>PONTALETE *7,5 X 7,5* CM EM PINUS, MISTA OU EQUIVALENTE DA REGIAO - BRUTA</t>
  </si>
  <si>
    <t xml:space="preserve"> 00010555 </t>
  </si>
  <si>
    <t>PORTA DE MADEIRA SEMI-OCA, FOLHA LISA PARA PINTURA *80 X 210 X 3,5* CM</t>
  </si>
  <si>
    <t xml:space="preserve"> 00005075 </t>
  </si>
  <si>
    <t>PREGO DE ACO POLIDO COM CABECA 18 X 30 (2 3/4 X 10)</t>
  </si>
  <si>
    <t xml:space="preserve"> 00012296 </t>
  </si>
  <si>
    <t>SOQUETE DE PORCELANA BASE E27, FIXO DE TETO, PARA LAMPADAS</t>
  </si>
  <si>
    <t xml:space="preserve"> 00010567 </t>
  </si>
  <si>
    <t>TABUA MADEIRA 3A QUALIDADE 2,5 X 23,0CM (1 X 9") NAO APARELHADA</t>
  </si>
  <si>
    <t xml:space="preserve"> 00007194 </t>
  </si>
  <si>
    <t>TELHA DE FIBROCIMENTO ONDULADA E = 6 MM, DE 2,44 X 1,10 M (SEM AMIANTO)</t>
  </si>
  <si>
    <t xml:space="preserve"> 00012147 </t>
  </si>
  <si>
    <t>TOMADA SOBREPOR 2P UNIVERSAL 10A/250V, TIPO SILENTOQUE PIAL OU EQUIV</t>
  </si>
  <si>
    <t xml:space="preserve"> 00010490 </t>
  </si>
  <si>
    <t>VIDRO LISO INCOLOR 3 MM - SEM COLOCACAO</t>
  </si>
  <si>
    <t xml:space="preserve"> 002.25 </t>
  </si>
  <si>
    <t xml:space="preserve"> RRCI-003 </t>
  </si>
  <si>
    <t>LOCACAO DE ANDAIME METALICO TIPO FACHADEIRO, LARGURA DE 1,20 M, ALTURA POR PECA DE 2,0 M, INCLUINDO SAPATAS E ITENS NECESSARIOS A INSTALACAO</t>
  </si>
  <si>
    <t>M2XMES</t>
  </si>
  <si>
    <t xml:space="preserve"> 00020193 </t>
  </si>
  <si>
    <t>ANDAIME METALICO TIPO FACHADEIRO, LARGURA DE 1,20M, ALTURA POR PECA DE 2,0M (LOCACAO)</t>
  </si>
  <si>
    <t>M2/MES</t>
  </si>
  <si>
    <t xml:space="preserve"> 002.26 </t>
  </si>
  <si>
    <t xml:space="preserve"> RRCI-001 </t>
  </si>
  <si>
    <t xml:space="preserve"> 4177 </t>
  </si>
  <si>
    <t>Broxa</t>
  </si>
  <si>
    <t xml:space="preserve"> 4725 </t>
  </si>
  <si>
    <t>Espátula</t>
  </si>
  <si>
    <t xml:space="preserve"> IRRCI-001 </t>
  </si>
  <si>
    <t>Masterseal 515 top, da basf construction chemicals. consumo de 1,5kg/m2.</t>
  </si>
  <si>
    <t xml:space="preserve"> 002.27 </t>
  </si>
  <si>
    <t xml:space="preserve"> 93583 </t>
  </si>
  <si>
    <t xml:space="preserve"> 98445 </t>
  </si>
  <si>
    <t>PAREDE DE MADEIRA COMPENSADA PARA CONSTRUÇÃO TEMPORÁRIA EM CHAPA SIMPLES, EXTERNA, COM ÁREA LÍQUIDA MAIOR OU IGUAL A 6 M², COM VÃO. AF_05/2018</t>
  </si>
  <si>
    <t xml:space="preserve"> 98441 </t>
  </si>
  <si>
    <t>PAREDE DE MADEIRA COMPENSADA PARA CONSTRUÇÃO TEMPORÁRIA EM CHAPA SIMPLES, EXTERNA, COM ÁREA LÍQUIDA MAIOR OU IGUAL A 6 M², SEM VÃO. AF_05/2018</t>
  </si>
  <si>
    <t xml:space="preserve"> 98442 </t>
  </si>
  <si>
    <t>PAREDE DE MADEIRA COMPENSADA PARA CONSTRUÇÃO TEMPORÁRIA EM CHAPA SIMPLES, EXTERNA, COM ÁREA LÍQUIDA MENOR QUE 6 M², SEM VÃO. AF_05/2018</t>
  </si>
  <si>
    <t xml:space="preserve"> 98446 </t>
  </si>
  <si>
    <t>PAREDE DE MADEIRA COMPENSADA PARA CONSTRUÇÃO TEMPORÁRIA EM CHAPA SIMPLES, EXTERNA, COM ÁREA LÍQUIDA MENOR QUE 6 M², COM VÃO. AF_05/2018</t>
  </si>
  <si>
    <t xml:space="preserve"> 92543 </t>
  </si>
  <si>
    <t>TRAMA DE MADEIRA COMPOSTA POR TERÇAS PARA TELHADOS DE ATÉ 2 ÁGUAS PARA TELHA ONDULADA DE FIBROCIMENTO, METÁLICA, PLÁSTICA OU TERMOACÚSTICA, INCLUSO TRANSPORTE VERTICAL. AF_07/2019</t>
  </si>
  <si>
    <t>COBE - COBERTURA</t>
  </si>
  <si>
    <t xml:space="preserve"> 94210 </t>
  </si>
  <si>
    <t>TELHAMENTO COM TELHA ONDULADA DE FIBROCIMENTO E = 6 MM, COM RECOBRIMENTO LATERAL DE 1 1/4 DE ONDA PARA TELHADO COM INCLINAÇÃO MÁXIMA DE 10°, COM ATÉ 2 ÁGUAS, INCLUSO IÇAMENTO. AF_07/2019</t>
  </si>
  <si>
    <t xml:space="preserve"> 95241 </t>
  </si>
  <si>
    <t>LASTRO DE CONCRETO MAGRO, APLICADO EM PISOS, LAJES SOBRE SOLO OU RADIERS, ESPESSURA DE 5 CM. AF_07/2016</t>
  </si>
  <si>
    <t xml:space="preserve"> 91926 </t>
  </si>
  <si>
    <t>CABO DE COBRE FLEXÍVEL ISOLADO, 2,5 MM², ANTI-CHAMA 450/750 V, PARA CIRCUITOS TERMINAIS - FORNECIMENTO E INSTALAÇÃO. AF_12/2015</t>
  </si>
  <si>
    <t>INEL - INSTALAÇÃO ELÉTRICA/ELETRIFICAÇÃO E ILUMINAÇÃO EXTERNA</t>
  </si>
  <si>
    <t xml:space="preserve"> 92981 </t>
  </si>
  <si>
    <t>CABO DE COBRE FLEXÍVEL ISOLADO, 16 MM², ANTI-CHAMA 450/750 V, PARA DISTRIBUIÇÃO - FORNECIMENTO E INSTALAÇÃO. AF_12/2015</t>
  </si>
  <si>
    <t xml:space="preserve"> 91870 </t>
  </si>
  <si>
    <t>ELETRODUTO RÍGIDO ROSCÁVEL, PVC, DN 20 MM (1/2"), PARA CIRCUITOS TERMINAIS, INSTALADO EM PAREDE - FORNECIMENTO E INSTALAÇÃO. AF_12/2015</t>
  </si>
  <si>
    <t xml:space="preserve"> 91862 </t>
  </si>
  <si>
    <t>ELETRODUTO RÍGIDO ROSCÁVEL, PVC, DN 20 MM (1/2"), PARA CIRCUITOS TERMINAIS, INSTALADO EM FORRO - FORNECIMENTO E INSTALAÇÃO. AF_12/2015</t>
  </si>
  <si>
    <t xml:space="preserve"> 91924 </t>
  </si>
  <si>
    <t>CABO DE COBRE FLEXÍVEL ISOLADO, 1,5 MM², ANTI-CHAMA 450/750 V, PARA CIRCUITOS TERMINAIS - FORNECIMENTO E INSTALAÇÃO. AF_12/2015</t>
  </si>
  <si>
    <t xml:space="preserve"> 101891 </t>
  </si>
  <si>
    <t>DISJUNTOR MONOPOLAR TIPO NEMA, CORRENTE NOMINAL DE 35 ATÉ 50A - FORNECIMENTO E INSTALAÇÃO. AF_10/2020</t>
  </si>
  <si>
    <t xml:space="preserve"> 95805 </t>
  </si>
  <si>
    <t>CONDULETE DE PVC, TIPO B, PARA ELETRODUTO DE PVC SOLDÁVEL DN 25 MM (3/4''), APARENTE - FORNECIMENTO E INSTALAÇÃO. AF_11/2016</t>
  </si>
  <si>
    <t xml:space="preserve"> 101876 </t>
  </si>
  <si>
    <t>QUADRO DE DISTRIBUIÇÃO DE ENERGIA EM PVC, DE EMBUTIR, SEM BARRAMENTO, PARA 6 DISJUNTORES - FORNECIMENTO E INSTALAÇÃO. AF_10/2020</t>
  </si>
  <si>
    <t xml:space="preserve"> 97886 </t>
  </si>
  <si>
    <t>CAIXA ENTERRADA ELÉTRICA RETANGULAR, EM ALVENARIA COM TIJOLOS CERÂMICOS MACIÇOS, FUNDO COM BRITA, DIMENSÕES INTERNAS: 0,3X0,3X0,3 M. AF_12/2020</t>
  </si>
  <si>
    <t xml:space="preserve"> 92008 </t>
  </si>
  <si>
    <t>TOMADA BAIXA DE EMBUTIR (2 MÓDULOS), 2P+T 10 A, INCLUINDO SUPORTE E PLACA - FORNECIMENTO E INSTALAÇÃO. AF_12/2015</t>
  </si>
  <si>
    <t xml:space="preserve"> 92023 </t>
  </si>
  <si>
    <t>INTERRUPTOR SIMPLES (1 MÓDULO) COM 1 TOMADA DE EMBUTIR 2P+T 10 A,  INCLUINDO SUPORTE E PLACA - FORNECIMENTO E INSTALAÇÃO. AF_12/2015</t>
  </si>
  <si>
    <t xml:space="preserve"> 97586 </t>
  </si>
  <si>
    <t>LUMINÁRIA TIPO CALHA, DE SOBREPOR, COM 2 LÂMPADAS TUBULARES FLUORESCENTES DE 36 W, COM REATOR DE PARTIDA RÁPIDA - FORNECIMENTO E INSTALAÇÃO. AF_02/2020</t>
  </si>
  <si>
    <t xml:space="preserve"> 96985 </t>
  </si>
  <si>
    <t>HASTE DE ATERRAMENTO 5/8  PARA SPDA - FORNECIMENTO E INSTALAÇÃO. AF_12/2017</t>
  </si>
  <si>
    <t xml:space="preserve"> 91170 </t>
  </si>
  <si>
    <t>FIXAÇÃO DE TUBOS HORIZONTAIS DE PVC, CPVC OU COBRE DIÂMETROS MENORES OU IGUAIS A 40 MM OU ELETROCALHAS ATÉ 150MM DE LARGURA, COM ABRAÇADEIRA METÁLICA RÍGIDA TIPO D 1/2, FIXADA EM PERFILADO EM LAJE. AF_05/2015</t>
  </si>
  <si>
    <t>INHI - INSTALAÇÕES HIDROS SANITÁRIAS</t>
  </si>
  <si>
    <t xml:space="preserve"> 91173 </t>
  </si>
  <si>
    <t>FIXAÇÃO DE TUBOS VERTICAIS DE PPR DIÂMETROS MENORES OU IGUAIS A 40 MM COM ABRAÇADEIRA METÁLICA RÍGIDA TIPO D 1/2", FIXADA EM PERFILADO EM ALVENARIA. AF_05/2015</t>
  </si>
  <si>
    <t xml:space="preserve"> 93358 </t>
  </si>
  <si>
    <t>ESCAVAÇÃO MANUAL DE VALA COM PROFUNDIDADE MENOR OU IGUAL A 1,30 M. AF_02/2021</t>
  </si>
  <si>
    <t xml:space="preserve"> 88489 </t>
  </si>
  <si>
    <t>APLICAÇÃO MANUAL DE PINTURA COM TINTA LÁTEX ACRÍLICA EM PAREDES, DUAS DEMÃOS. AF_06/2014</t>
  </si>
  <si>
    <t xml:space="preserve"> 00010886 </t>
  </si>
  <si>
    <t>EXTINTOR DE INCENDIO PORTATIL COM CARGA DE AGUA PRESSURIZADA DE 10 L, CLASSE A</t>
  </si>
  <si>
    <t xml:space="preserve"> 00010891 </t>
  </si>
  <si>
    <t>EXTINTOR DE INCENDIO PORTATIL COM CARGA DE PO QUIMICO SECO (PQS) DE 4 KG, CLASSE BC</t>
  </si>
  <si>
    <t xml:space="preserve"> 002.28 </t>
  </si>
  <si>
    <t xml:space="preserve"> 92776 </t>
  </si>
  <si>
    <t xml:space="preserve"> 92792 </t>
  </si>
  <si>
    <t>CORTE E DOBRA DE AÇO CA-50, DIÂMETRO DE 6,3 MM, UTILIZADO EM ESTRUTURAS DIVERSAS, EXCETO LAJES. AF_12/2015</t>
  </si>
  <si>
    <t xml:space="preserve"> 002.29 </t>
  </si>
  <si>
    <t xml:space="preserve"> C1257 </t>
  </si>
  <si>
    <t>ESCAVAÇÃO MANUAL CAMPO ABERTO EM TERRA, DE 2,01 A 4,00M</t>
  </si>
  <si>
    <t>ESCAVAÇÕES EM CAMPO ABERTO</t>
  </si>
  <si>
    <t xml:space="preserve"> 002.30 </t>
  </si>
  <si>
    <t xml:space="preserve"> RRCI-008 </t>
  </si>
  <si>
    <t xml:space="preserve"> IRRCI-004 </t>
  </si>
  <si>
    <t xml:space="preserve"> 002.31 </t>
  </si>
  <si>
    <t xml:space="preserve"> 97063 </t>
  </si>
  <si>
    <t xml:space="preserve"> 100251 </t>
  </si>
  <si>
    <t>TRANSPORTE HORIZONTAL MANUAL, DE TUBO DE AÇO CARBONO LEVE OU MÉDIO, PRETO OU GALVANIZADO, COM DIÂMETRO MAIOR QUE 32 MM E MENOR OU IGUAL A 65 MM (UNIDADE: MXKM). AF_07/2019</t>
  </si>
  <si>
    <t>MXKM</t>
  </si>
  <si>
    <t xml:space="preserve"> 88278 </t>
  </si>
  <si>
    <t>MONTADOR DE ESTRUTURA METÁLICA COM ENCARGOS COMPLEMENTARES</t>
  </si>
  <si>
    <t xml:space="preserve"> 002.32 </t>
  </si>
  <si>
    <t xml:space="preserve"> 95579 </t>
  </si>
  <si>
    <t xml:space="preserve"> 92796 </t>
  </si>
  <si>
    <t>CORTE E DOBRA DE AÇO CA-50, DIÂMETRO DE 16,0 MM, UTILIZADO EM ESTRUTURAS DIVERSAS, EXCETO LAJES. AF_12/2015</t>
  </si>
  <si>
    <t xml:space="preserve"> 002.33 </t>
  </si>
  <si>
    <t xml:space="preserve"> 93582 </t>
  </si>
  <si>
    <t>Execucao de central de armadura em canteiro de obra, nao incluso mobiliario e equipamentos.af_04/2016</t>
  </si>
  <si>
    <t xml:space="preserve"> 91959 </t>
  </si>
  <si>
    <t>INTERRUPTOR SIMPLES (2 MÓDULOS), 10A/250V, INCLUINDO SUPORTE E PLACA - FORNECIMENTO E INSTALAÇÃO. AF_12/2015</t>
  </si>
  <si>
    <t xml:space="preserve"> 92000 </t>
  </si>
  <si>
    <t>TOMADA BAIXA DE EMBUTIR (1 MÓDULO), 2P+T 10 A, INCLUINDO SUPORTE E PLACA - FORNECIMENTO E INSTALAÇÃO. AF_12/2015</t>
  </si>
  <si>
    <t xml:space="preserve"> 92001 </t>
  </si>
  <si>
    <t>TOMADA BAIXA DE EMBUTIR (1 MÓDULO), 2P+T 20 A, INCLUINDO SUPORTE E PLACA - FORNECIMENTO E INSTALAÇÃO. AF_12/2015</t>
  </si>
  <si>
    <t xml:space="preserve"> 002.34 </t>
  </si>
  <si>
    <t xml:space="preserve"> 92917 </t>
  </si>
  <si>
    <t xml:space="preserve"> 002.35 </t>
  </si>
  <si>
    <t xml:space="preserve"> 98459 </t>
  </si>
  <si>
    <t xml:space="preserve"> 94974 </t>
  </si>
  <si>
    <t>CONCRETO MAGRO PARA LASTRO, TRAÇO 1:4,5:4,5 (EM MASSA SECA DE CIMENTO/ AREIA MÉDIA/ BRITA 1) - PREPARO MANUAL. AF_05/2021</t>
  </si>
  <si>
    <t xml:space="preserve"> 00004433 </t>
  </si>
  <si>
    <t>CAIBRO NAO APARELHADO  *7,5 X 7,5* CM, EM MACARANDUBA, ANGELIM OU EQUIVALENTE DA REGIAO -  BRUTA</t>
  </si>
  <si>
    <t xml:space="preserve"> 00003992 </t>
  </si>
  <si>
    <t>TABUA APARELHADA *2,5 X 30* CM, EM MACARANDUBA, ANGELIM OU EQUIVALENTE DA REGIAO</t>
  </si>
  <si>
    <t xml:space="preserve"> 00007243 </t>
  </si>
  <si>
    <t>TELHA TRAPEZOIDAL EM ACO ZINCADO, SEM PINTURA, ALTURA DE APROXIMADAMENTE 40 MM, ESPESSURA DE 0,50 MM E LARGURA UTIL DE 980 MM</t>
  </si>
  <si>
    <t xml:space="preserve"> 1001142 </t>
  </si>
  <si>
    <t>SERRA CIRCULAR DE BANCADA COM MOTOR ELÉTRICO POTÊNCIA DE 5HP, COM COIFA PARA DISCO 10" - CHP DIURNO. AF_08/2015</t>
  </si>
  <si>
    <t xml:space="preserve"> 1001141 </t>
  </si>
  <si>
    <t>SERRA CIRCULAR DE BANCADA COM MOTOR ELÉTRICO POTÊNCIA DE 5HP, COM COIFA PARA DISCO 10" - CHI DIURNO. AF_08/2015</t>
  </si>
  <si>
    <t xml:space="preserve"> 002.36 </t>
  </si>
  <si>
    <t xml:space="preserve"> 97914 </t>
  </si>
  <si>
    <t>TRAN - TRANSPORTES, CARGAS E DESCARGAS</t>
  </si>
  <si>
    <t xml:space="preserve"> 1000315 </t>
  </si>
  <si>
    <t>CAMINHÃO BASCULANTE 6 M3 TOCO, PESO BRUTO TOTAL 16.000 KG, CARGA ÚTIL MÁXIMA 11.130 KG, DISTÂNCIA ENTRE EIXOS 5,36 M, POTÊNCIA 185 CV, INCLUSIVE CAÇAMBA METÁLICA - CHP DIURNO. AF_06/2014</t>
  </si>
  <si>
    <t xml:space="preserve"> 1001098 </t>
  </si>
  <si>
    <t>CAMINHÃO BASCULANTE 6 M3 TOCO, PESO BRUTO TOTAL 16.000 KG, CARGA ÚTIL MÁXIMA 11.130 KG, DISTÂNCIA ENTRE EIXOS 5,36 M, POTÊNCIA 185 CV, INCLUSIVE CAÇAMBA METÁLICA - CHI DIURNO. AF_06/2014</t>
  </si>
  <si>
    <t xml:space="preserve"> 002.37 </t>
  </si>
  <si>
    <t xml:space="preserve"> 74255/001 </t>
  </si>
  <si>
    <t>CARGA MANUAL DE TERRA EM CAMINHAO BASCULANTE (NAO INCLUI O CUSTO      CUSTO IMPRODUTIVO DO CAMINHAO BASCULANTE)</t>
  </si>
  <si>
    <t xml:space="preserve"> 002.38 </t>
  </si>
  <si>
    <t xml:space="preserve"> 74106/001 </t>
  </si>
  <si>
    <t>IMPERMEABILIZACAO DE ESTRUTURAS ENTERRADAS, COM TINTA ASFALTICA, DUAS DEMAOS.</t>
  </si>
  <si>
    <t xml:space="preserve"> 00007319 </t>
  </si>
  <si>
    <t>TINTA ASFALTICA IMPERMEABILIZANTE DISPERSA EM AGUA, PARA MATERIAIS CIMENTICIOS</t>
  </si>
  <si>
    <t xml:space="preserve"> 002.39 </t>
  </si>
  <si>
    <t xml:space="preserve"> 73948/016 </t>
  </si>
  <si>
    <t>LIMPEZA MANUAL DO TERRENO (C/ RASPAGEM SUPERFICIAL)</t>
  </si>
  <si>
    <t xml:space="preserve"> 002.40 </t>
  </si>
  <si>
    <t xml:space="preserve"> 190529 </t>
  </si>
  <si>
    <t>Bebedouro aço inox c/4 torneiras e filtro (det.5)</t>
  </si>
  <si>
    <t xml:space="preserve"> 88248 </t>
  </si>
  <si>
    <t>AUXILIAR DE ENCANADOR OU BOMBEIRO HIDRÁULICO COM ENCARGOS COMPLEMENTARES</t>
  </si>
  <si>
    <t xml:space="preserve"> 88267 </t>
  </si>
  <si>
    <t>ENCANADOR OU BOMBEIRO HIDRÁULICO COM ENCARGOS COMPLEMENTARES</t>
  </si>
  <si>
    <t xml:space="preserve"> H00055 </t>
  </si>
  <si>
    <t>Fita de vedacao</t>
  </si>
  <si>
    <t xml:space="preserve"> H00257 </t>
  </si>
  <si>
    <t>Filtro de parede</t>
  </si>
  <si>
    <t xml:space="preserve"> H00255 </t>
  </si>
  <si>
    <t>Bebedouro em aco inox c/ 4 ptos c=2,00m</t>
  </si>
  <si>
    <t xml:space="preserve"> H00256 </t>
  </si>
  <si>
    <t>Torneira de pressao p/ bebedouro</t>
  </si>
  <si>
    <t xml:space="preserve"> 002.41 </t>
  </si>
  <si>
    <t xml:space="preserve"> 92775 </t>
  </si>
  <si>
    <t xml:space="preserve"> 92791 </t>
  </si>
  <si>
    <t>CORTE E DOBRA DE AÇO CA-60, DIÂMETRO DE 5,0 MM, UTILIZADO EM ESTRUTURAS DIVERSAS, EXCETO LAJES. AF_12/2015</t>
  </si>
  <si>
    <t xml:space="preserve"> 002.42 </t>
  </si>
  <si>
    <t xml:space="preserve"> C3462 </t>
  </si>
  <si>
    <t>SERVIÇOS ESPECIAIS</t>
  </si>
  <si>
    <t xml:space="preserve"> 88243 </t>
  </si>
  <si>
    <t>AJUDANTE ESPECIALIZADO COM ENCARGOS COMPLEMENTARES</t>
  </si>
  <si>
    <t xml:space="preserve"> 002.43 </t>
  </si>
  <si>
    <t xml:space="preserve"> 92915 </t>
  </si>
  <si>
    <t xml:space="preserve"> 002.44 </t>
  </si>
  <si>
    <t xml:space="preserve"> 96543 </t>
  </si>
  <si>
    <t xml:space="preserve"> 002.45 </t>
  </si>
  <si>
    <t xml:space="preserve"> 73960/001 </t>
  </si>
  <si>
    <t>INSTAL/LIGACAO PROVISORIA ELETRICA BAIXA TENSAO P/CANT OBRA           OBRA,M3-CHAVE 100A CARGA 3KWH,20CV EXCL FORN MEDIDOR</t>
  </si>
  <si>
    <t>SERP - SERVIÇOS PRELIMINARES</t>
  </si>
  <si>
    <t xml:space="preserve"> 00012365 </t>
  </si>
  <si>
    <t>!EM PROCESSO DE DESATIVACAO! ISOLADOR DE PORCELANA, TIPO CARRETILHA, DIMENSOES DE 42 X 75 MM, 4 RANHURAS</t>
  </si>
  <si>
    <t xml:space="preserve"> 00000392 </t>
  </si>
  <si>
    <t>ABRACADEIRA EM ACO PARA AMARRACAO DE ELETRODUTOS, TIPO D, COM 1/2" E PARAFUSO DE FIXACAO</t>
  </si>
  <si>
    <t xml:space="preserve"> 00012353 </t>
  </si>
  <si>
    <t>!EM PROCESSO DE DESATIVACAO! FUSIVEL ROSCA 15A - 250V FIXO</t>
  </si>
  <si>
    <t xml:space="preserve"> 00012346 </t>
  </si>
  <si>
    <t>!EM PROCESSO DE DESATIVACAO! FUSIVEL FACA 100A - 250V FIXO</t>
  </si>
  <si>
    <t xml:space="preserve"> 00000979 </t>
  </si>
  <si>
    <t>CABO DE COBRE FLEXÍVEL DE 16 MM2, COM ISOLAMENTO ANTI-CHAMA 450/750 V</t>
  </si>
  <si>
    <t xml:space="preserve"> 00001875 </t>
  </si>
  <si>
    <t>CURVA PVC 90G P/ ELETRODUTO ROSCAVEL 1 1/2"</t>
  </si>
  <si>
    <t xml:space="preserve"> 00002673 </t>
  </si>
  <si>
    <t>ELETRODUTO DE PVC RIGIDO ROSCAVEL DE 1/2 ", SEM LUVA</t>
  </si>
  <si>
    <t xml:space="preserve"> 00003406 </t>
  </si>
  <si>
    <t>ISOLADOR DE PORCELANA, TIPO PINO MONOCORPO, PARA TENSAO DE *15* KV</t>
  </si>
  <si>
    <t xml:space="preserve"> 00012092 </t>
  </si>
  <si>
    <t>CHAVE FACA TRIPOLAR C/BASE DE ARDOSIA/MARMORE 100A/250V</t>
  </si>
  <si>
    <t xml:space="preserve"> 00012056 </t>
  </si>
  <si>
    <t>ELETRODUTO METALICO FLEXIVEL TIPO CONDUITE D = 1 1/2"</t>
  </si>
  <si>
    <t xml:space="preserve"> 00004481 </t>
  </si>
  <si>
    <t>PECA DE MADEIRA DE LEI *7,5  X 15* CM ( 3"  X 6" ), NÃO APARELHADA, (P/TELHADO, ESTRUTURAS PERMANENTES)</t>
  </si>
  <si>
    <t xml:space="preserve"> 00007701 </t>
  </si>
  <si>
    <t>TUBO ACO GALV C/ COSTURA DIN 2440/NBR 5580 CLASSE MEDIA DN 2.1/2" (65MM) E=3,65MM - 6,51KG/M</t>
  </si>
  <si>
    <t xml:space="preserve"> 002.46 </t>
  </si>
  <si>
    <t xml:space="preserve"> 96546 </t>
  </si>
  <si>
    <t xml:space="preserve"> 92794 </t>
  </si>
  <si>
    <t>CORTE E DOBRA DE AÇO CA-50, DIÂMETRO DE 10,0 MM, UTILIZADO EM ESTRUTURAS DIVERSAS, EXCETO LAJES. AF_12/2015</t>
  </si>
  <si>
    <t xml:space="preserve"> 002.47 </t>
  </si>
  <si>
    <t>LIMPEZA DE SUPERFICIES COM JATO DE ALTA PRESSAO DE AR E AGUA</t>
  </si>
  <si>
    <t xml:space="preserve"> 00000746 </t>
  </si>
  <si>
    <t>LAVADORA DE ALTA PRESSAO (LAVA-JATO)) PARA AGUA FRIA, DE 1400 A 1900 LIBRAS, VAZAO DE 400 A 700 LITROS / HORA</t>
  </si>
  <si>
    <t xml:space="preserve"> 002.48 </t>
  </si>
  <si>
    <t xml:space="preserve"> 95584 </t>
  </si>
  <si>
    <t xml:space="preserve"> 95446 </t>
  </si>
  <si>
    <t>CORTE E DOBRA DE AÇO CA-50, DIÂMETRO DE 6,3 MM, UTILIZADO EM ESTRIBO CONTÍNUO HELICOIDAL. AF_10/2016</t>
  </si>
  <si>
    <t xml:space="preserve"> 002.49 </t>
  </si>
  <si>
    <t xml:space="preserve"> 9537 </t>
  </si>
  <si>
    <t>LIMPEZA FINAL DA OBRA</t>
  </si>
  <si>
    <t xml:space="preserve"> 00000003 </t>
  </si>
  <si>
    <t>ACIDO MURIATICO (SOLUCAO ACIDA)</t>
  </si>
  <si>
    <t xml:space="preserve"> 002.50 </t>
  </si>
  <si>
    <t xml:space="preserve"> 65 </t>
  </si>
  <si>
    <t>Mesa em chapa compensado 14mm para refeitório de obra</t>
  </si>
  <si>
    <t>Mobilização / Instalações Provisórias / Desmobilização</t>
  </si>
  <si>
    <t xml:space="preserve"> 2311 </t>
  </si>
  <si>
    <t>Pintura de acabamento com lixamento, aplicação de 01 demão de tinta à base de zarcão e 02 demãos de tinta esmalte</t>
  </si>
  <si>
    <t>Esmalte Sintético / Óleo</t>
  </si>
  <si>
    <t xml:space="preserve"> 1572 </t>
  </si>
  <si>
    <t>Madeira mista serrada (tábua) 2,2 x 14 cm - 0,00308 m3/m</t>
  </si>
  <si>
    <t xml:space="preserve"> 00001355 </t>
  </si>
  <si>
    <t>CHAPA DE MADEIRA COMPENSADA RESINADA PARA FORMA DE CONCRETO, DE *2,2 X 1,1* M, E = 14 MM</t>
  </si>
  <si>
    <t xml:space="preserve"> 002.51 </t>
  </si>
  <si>
    <t xml:space="preserve"> 63 </t>
  </si>
  <si>
    <t>Banco em madeira l= 2.20m para refeitório de obra</t>
  </si>
  <si>
    <t xml:space="preserve"> 002.52 </t>
  </si>
  <si>
    <t xml:space="preserve"> 72898 </t>
  </si>
  <si>
    <t xml:space="preserve"> 1000321 </t>
  </si>
  <si>
    <t>CAMINHÃO BASCULANTE 6 M3, PESO BRUTO TOTAL 16.000 KG, CARGA ÚTIL MÁXIMA 13.071 KG, DISTÂNCIA ENTRE EIXOS 4,80 M, POTÊNCIA 230 CV INCLUSIVE CAÇAMBA METÁLICA - CHP DIURNO. AF_06/2014</t>
  </si>
  <si>
    <t xml:space="preserve"> 1458667 </t>
  </si>
  <si>
    <t>PÁ CARREGADEIRA SOBRE RODAS, POTÊNCIA LÍQUIDA 128 HP, CAPACIDADE DA CAÇAMBA 1,7 A 2,8 M3, PESO OPERACIONAL 11632 KG - CHP DIURNO.</t>
  </si>
  <si>
    <t xml:space="preserve"> 002.53 </t>
  </si>
  <si>
    <t xml:space="preserve"> 72820 </t>
  </si>
  <si>
    <t>CORTE E PREPARO EM CABECA DE ESTACA</t>
  </si>
  <si>
    <t xml:space="preserve"> 002.54 </t>
  </si>
  <si>
    <t xml:space="preserve"> 96544 </t>
  </si>
  <si>
    <t xml:space="preserve"> 002.55 </t>
  </si>
  <si>
    <t xml:space="preserve"> 74034/001 </t>
  </si>
  <si>
    <t xml:space="preserve"> 74036/001 </t>
  </si>
  <si>
    <t>TRATOR DE ESTEIRAS, 153HP - CHI - INCLUSIVE OPERADOR</t>
  </si>
  <si>
    <t>CHOR - CUSTOS HORÁRIOS DE MÁQUINAS E EQUIPAMENTOS</t>
  </si>
  <si>
    <t xml:space="preserve"> 74036/002 </t>
  </si>
  <si>
    <t>TRATOR ESTEIRAS DIESEL 140CV - CHP - INCLUSIVE OPERADOR</t>
  </si>
  <si>
    <t xml:space="preserve"> 95308 </t>
  </si>
  <si>
    <t>CURSO DE CAPACITAÇÃO PARA AJUDANTE DE ARMADOR (ENCARGOS COMPLEMENTARES) - HORISTA</t>
  </si>
  <si>
    <t xml:space="preserve"> 00006114 </t>
  </si>
  <si>
    <t>AJUDANTE DE ARMADOR</t>
  </si>
  <si>
    <t xml:space="preserve"> 00037370 </t>
  </si>
  <si>
    <t>ALIMENTACAO - HORISTA (COLETADO CAIXA)</t>
  </si>
  <si>
    <t xml:space="preserve"> 00043465 </t>
  </si>
  <si>
    <t>FERRAMENTAS - FAMILIA PEDREIRO - HORISTA (ENCARGOS COMPLEMENTARES - COLETADO CAIXA)</t>
  </si>
  <si>
    <t xml:space="preserve"> 00043489 </t>
  </si>
  <si>
    <t>EPI - FAMILIA PEDREIRO - HORISTA (ENCARGOS COMPLEMENTARES - COLETADO CAIXA)</t>
  </si>
  <si>
    <t xml:space="preserve"> 00037371 </t>
  </si>
  <si>
    <t>TRANSPORTE - HORISTA (COLETADO CAIXA)</t>
  </si>
  <si>
    <t xml:space="preserve"> 95309 </t>
  </si>
  <si>
    <t>CURSO DE CAPACITAÇÃO PARA AJUDANTE DE CARPINTEIRO (ENCARGOS COMPLEMENTARES) - HORISTA</t>
  </si>
  <si>
    <t xml:space="preserve"> 00006117 </t>
  </si>
  <si>
    <t>CARPINTEIRO AUXILIAR</t>
  </si>
  <si>
    <t xml:space="preserve"> 00043483 </t>
  </si>
  <si>
    <t>EPI - FAMILIA CARPINTEIRO DE FORMAS - HORISTA (ENCARGOS COMPLEMENTARES - COLETADO CAIXA)</t>
  </si>
  <si>
    <t xml:space="preserve"> 00043459 </t>
  </si>
  <si>
    <t>FERRAMENTAS - FAMILIA CARPINTEIRO DE FORMAS - HORISTA (ENCARGOS COMPLEMENTARES - COLETADO CAIXA)</t>
  </si>
  <si>
    <t xml:space="preserve"> 95313 </t>
  </si>
  <si>
    <t>CURSO DE CAPACITAÇÃO PARA AJUDANTE ESPECIALIZADO (ENCARGOS COMPLEMENTARES) - HORISTA</t>
  </si>
  <si>
    <t xml:space="preserve"> 00000242 </t>
  </si>
  <si>
    <t>AJUDANTE ESPECIALIZADO</t>
  </si>
  <si>
    <t xml:space="preserve"> 00043467 </t>
  </si>
  <si>
    <t>FERRAMENTAS - FAMILIA SERVENTE - HORISTA (ENCARGOS COMPLEMENTARES - COLETADO CAIXA)</t>
  </si>
  <si>
    <t xml:space="preserve"> 00043491 </t>
  </si>
  <si>
    <t>EPI - FAMILIA SERVENTE - HORISTA (ENCARGOS COMPLEMENTARES - COLETADO CAIXA)</t>
  </si>
  <si>
    <t xml:space="preserve"> 00007356 </t>
  </si>
  <si>
    <t>TINTA ACRILICA PREMIUM, COR BRANCO FOSCO</t>
  </si>
  <si>
    <t xml:space="preserve"> 87367 </t>
  </si>
  <si>
    <t>ARGAMASSA TRAÇO 1:1:6 (EM VOLUME DE CIMENTO, CAL E AREIA MÉDIA ÚMIDA) PARA EMBOÇO/MASSA ÚNICA/ASSENTAMENTO DE ALVENARIA DE VEDAÇÃO, PREPARO MANUAL. AF_08/2019</t>
  </si>
  <si>
    <t xml:space="preserve"> 00000370 </t>
  </si>
  <si>
    <t>AREIA MEDIA - POSTO JAZIDA/FORNECEDOR (RETIRADO NA JAZIDA, SEM TRANSPORTE)</t>
  </si>
  <si>
    <t xml:space="preserve"> 00001106 </t>
  </si>
  <si>
    <t>CAL HIDRATADA CH-I PARA ARGAMASSAS</t>
  </si>
  <si>
    <t xml:space="preserve"> 88628 </t>
  </si>
  <si>
    <t>ARGAMASSA TRAÇO 1:3 (EM VOLUME DE CIMENTO E AREIA MÉDIA ÚMIDA), PREPARO MECÂNICO COM BETONEIRA 400 L. AF_08/2019</t>
  </si>
  <si>
    <t xml:space="preserve"> 88377 </t>
  </si>
  <si>
    <t>OPERADOR DE BETONEIRA ESTACIONÁRIA/MISTURADOR COM ENCARGOS COMPLEMENTARES</t>
  </si>
  <si>
    <t xml:space="preserve"> 1001093 </t>
  </si>
  <si>
    <t>BETONEIRA CAPACIDADE NOMINAL DE 400 L, CAPACIDADE DE MISTURA 280 L, MOTOR ELÉTRICO TRIFÁSICO POTÊNCIA DE 2 CV, SEM CARREGADOR - CHP DIURNO. AF_10/2014</t>
  </si>
  <si>
    <t xml:space="preserve"> 92006B </t>
  </si>
  <si>
    <t>BETONEIRA CAPACIDADE NOMINAL DE 400 L, CAPACIDADE DE MISTURA 280 L, MOTOR ELÉTRICO TRIFÁSICO POTÊNCIA DE 2 CV, SEM CARREGADOR - CHI DIURNO</t>
  </si>
  <si>
    <t>chi</t>
  </si>
  <si>
    <t xml:space="preserve"> 87316 </t>
  </si>
  <si>
    <t>ARGAMASSA TRAÇO 1:4 (EM VOLUME DE CIMENTO E AREIA GROSSA ÚMIDA) PARA CHAPISCO CONVENCIONAL, PREPARO MECÂNICO COM BETONEIRA 400 L. AF_08/2019</t>
  </si>
  <si>
    <t xml:space="preserve"> 95314 </t>
  </si>
  <si>
    <t>CURSO DE CAPACITAÇÃO PARA ARMADOR (ENCARGOS COMPLEMENTARES) - HORISTA</t>
  </si>
  <si>
    <t xml:space="preserve"> 00000378 </t>
  </si>
  <si>
    <t>ARMADOR</t>
  </si>
  <si>
    <t xml:space="preserve"> 92783 </t>
  </si>
  <si>
    <t>ARMAÇÃO DE LAJE DE UMA ESTRUTURA CONVENCIONAL DE CONCRETO ARMADO EM UMA EDIFICAÇÃO TÉRREA OU SOBRADO UTILIZANDO AÇO CA-60 DE 4,2 MM - MONTAGEM. AF_12/2015</t>
  </si>
  <si>
    <t xml:space="preserve"> 92799 </t>
  </si>
  <si>
    <t>CORTE E DOBRA DE AÇO CA-60, DIÂMETRO DE 4,2 MM, UTILIZADO EM LAJE. AF_12/2015</t>
  </si>
  <si>
    <t xml:space="preserve"> 88247 </t>
  </si>
  <si>
    <t>AUXILIAR DE ELETRICISTA COM ENCARGOS COMPLEMENTARES</t>
  </si>
  <si>
    <t xml:space="preserve"> 95316 </t>
  </si>
  <si>
    <t>CURSO DE CAPACITAÇÃO PARA AUXILIAR DE ELETRICISTA (ENCARGOS COMPLEMENTARES) - HORISTA</t>
  </si>
  <si>
    <t xml:space="preserve"> 00000247 </t>
  </si>
  <si>
    <t>AJUDANTE DE ELETRICISTA</t>
  </si>
  <si>
    <t xml:space="preserve"> 00043460 </t>
  </si>
  <si>
    <t>FERRAMENTAS - FAMILIA ELETRICISTA - HORISTA (ENCARGOS COMPLEMENTARES - COLETADO CAIXA)</t>
  </si>
  <si>
    <t xml:space="preserve"> 00043484 </t>
  </si>
  <si>
    <t>EPI - FAMILIA ELETRICISTA - HORISTA (ENCARGOS COMPLEMENTARES - COLETADO CAIXA)</t>
  </si>
  <si>
    <t xml:space="preserve"> 95317 </t>
  </si>
  <si>
    <t>CURSO DE CAPACITAÇÃO PARA AUXILIAR DE ENCANADOR OU BOMBEIRO HIDRÁULICO (ENCARGOS COMPLEMENTARES) - HORISTA</t>
  </si>
  <si>
    <t xml:space="preserve"> 00000246 </t>
  </si>
  <si>
    <t>AUXILIAR DE ENCANADOR OU BOMBEIRO HIDRAULICO</t>
  </si>
  <si>
    <t xml:space="preserve"> 00043461 </t>
  </si>
  <si>
    <t>FERRAMENTAS - FAMILIA ENCANADOR - HORISTA (ENCARGOS COMPLEMENTARES - COLETADO CAIXA)</t>
  </si>
  <si>
    <t xml:space="preserve"> 00043485 </t>
  </si>
  <si>
    <t>EPI - FAMILIA ENCANADOR - HORISTA (ENCARGOS COMPLEMENTARES - COLETADO CAIXA)</t>
  </si>
  <si>
    <t xml:space="preserve"> 95320 </t>
  </si>
  <si>
    <t>CURSO DE CAPACITAÇÃO PARA AUXILIAR DE SERRALHEIRO (ENCARGOS COMPLEMENTARES) - HORISTA</t>
  </si>
  <si>
    <t xml:space="preserve"> 00000252 </t>
  </si>
  <si>
    <t>AUXILIAR DE SERRALHEIRO</t>
  </si>
  <si>
    <t xml:space="preserve"> 00001013 </t>
  </si>
  <si>
    <t>CABO DE COBRE, FLEXIVEL, CLASSE 4 OU 5, ISOLACAO EM PVC/A, ANTICHAMA BWF-B, 1 CONDUTOR, 450/750 V, SECAO NOMINAL 1,5 MM2</t>
  </si>
  <si>
    <t xml:space="preserve"> 00001014 </t>
  </si>
  <si>
    <t>CABO DE COBRE, FLEXIVEL, CLASSE 4 OU 5, ISOLACAO EM PVC/A, ANTICHAMA BWF-B, 1 CONDUTOR, 450/750 V, SECAO NOMINAL 2,5 MM2</t>
  </si>
  <si>
    <t xml:space="preserve"> 97734 </t>
  </si>
  <si>
    <t>PEÇA RETANGULAR PRÉ-MOLDADA, VOLUME DE CONCRETO DE 10 A 30 LITROS, TAXA DE AÇO APROXIMADA DE 30KG/M³. AF_01/2018</t>
  </si>
  <si>
    <t xml:space="preserve"> 101619 </t>
  </si>
  <si>
    <t>PREPARO DE FUNDO DE VALA COM LARGURA MENOR QUE 1,5 M, COM CAMADA DE BRITA, LANÇAMENTO MANUAL. AF_08/2020</t>
  </si>
  <si>
    <t xml:space="preserve"> 00007258 </t>
  </si>
  <si>
    <t>TIJOLO CERAMICO MACICO COMUM *5 X 10 X 20* CM (L X A X C)</t>
  </si>
  <si>
    <t xml:space="preserve"> 95329 </t>
  </si>
  <si>
    <t>CURSO DE CAPACITAÇÃO PARA CARPINTEIRO DE ESQUADRIA (ENCARGOS COMPLEMENTARES) - HORISTA</t>
  </si>
  <si>
    <t xml:space="preserve"> 00001214 </t>
  </si>
  <si>
    <t>CARPINTEIRO DE ESQUADRIAS</t>
  </si>
  <si>
    <t xml:space="preserve"> 95330 </t>
  </si>
  <si>
    <t>CURSO DE CAPACITAÇÃO PARA CARPINTEIRO DE FÔRMAS (ENCARGOS COMPLEMENTARES) - HORISTA</t>
  </si>
  <si>
    <t xml:space="preserve"> 00001213 </t>
  </si>
  <si>
    <t>CARPINTEIRO DE FORMAS</t>
  </si>
  <si>
    <t xml:space="preserve"> 94971 </t>
  </si>
  <si>
    <t>CONCRETO FCK = 25MPA, TRAÇO 1:2,3:2,7 (EM MASSA SECA DE CIMENTO/ AREIA MÉDIA/ BRITA 1) - PREPARO MECÂNICO COM BETONEIRA 600 L. AF_05/2021</t>
  </si>
  <si>
    <t xml:space="preserve"> 00004721 </t>
  </si>
  <si>
    <t>PEDRA BRITADA N. 1 (9,5 a 19 MM) POSTO PEDREIRA/FORNECEDOR, SEM FRETE</t>
  </si>
  <si>
    <t xml:space="preserve"> 00093438 </t>
  </si>
  <si>
    <t>BETONEIRA CAPACIDADE NOMINAL DE 600 L, CAPACIDADE DE MISTURA 360 L, MOTOR ELÉTRICO TRIFÁSICO POTÊNCIA DE 4 CV, SEM CARREGADOR - CHP DIURNO. AF_11/2014</t>
  </si>
  <si>
    <t xml:space="preserve"> 1001094 </t>
  </si>
  <si>
    <t>BETONEIRA CAPACIDADE NOMINAL DE 600 L, CAPACIDADE DE MISTURA 360 L, MOTOR ELÉTRICO TRIFÁSICO POTÊNCIA DE 4 CV, SEM CARREGADOR - CHI DIURNO. AF_11/2014</t>
  </si>
  <si>
    <t xml:space="preserve"> 00004718 </t>
  </si>
  <si>
    <t>PEDRA BRITADA N. 2 (19 A 38 MM) POSTO PEDREIRA/FORNECEDOR, SEM FRETE</t>
  </si>
  <si>
    <t xml:space="preserve"> 94968 </t>
  </si>
  <si>
    <t>CONCRETO MAGRO PARA LASTRO, TRAÇO 1:4,5:4,5 (EM MASSA SECA DE CIMENTO/ AREIA MÉDIA/ BRITA 1) - PREPARO MECÂNICO COM BETONEIRA 600 L. AF_05/2021</t>
  </si>
  <si>
    <t xml:space="preserve"> 00011950 </t>
  </si>
  <si>
    <t>BUCHA DE NYLON SEM ABA S6, COM PARAFUSO DE 4,20 X 40 MM EM ACO ZINCADO COM ROSCA SOBERBA, CABECA CHATA E FENDA PHILLIPS</t>
  </si>
  <si>
    <t xml:space="preserve"> 00012010 </t>
  </si>
  <si>
    <t>CONDULETE EM PVC, TIPO "B", SEM TAMPA, DE 1/2" OU 3/4"</t>
  </si>
  <si>
    <t xml:space="preserve"> 00000034 </t>
  </si>
  <si>
    <t>ACO CA-50, 10,0 MM, VERGALHAO</t>
  </si>
  <si>
    <t xml:space="preserve"> 00043055 </t>
  </si>
  <si>
    <t>ACO CA-50, 12,5 MM OU 16,0 MM, VERGALHAO</t>
  </si>
  <si>
    <t xml:space="preserve"> 00043056 </t>
  </si>
  <si>
    <t>ACO CA-50, 20,0 MM OU 25,0 MM, VERGALHAO</t>
  </si>
  <si>
    <t xml:space="preserve"> 00000032 </t>
  </si>
  <si>
    <t>ACO CA-50, 6,3 MM, VERGALHAO</t>
  </si>
  <si>
    <t xml:space="preserve"> 00000033 </t>
  </si>
  <si>
    <t>ACO CA-50, 8,0 MM, VERGALHAO</t>
  </si>
  <si>
    <t xml:space="preserve"> 00043059 </t>
  </si>
  <si>
    <t>ACO CA-60, 4,2 MM, OU 5,0 MM, OU 6,0 MM, OU 7,0 MM, VERGALHAO</t>
  </si>
  <si>
    <t xml:space="preserve"> 95332 </t>
  </si>
  <si>
    <t>CURSO DE CAPACITAÇÃO PARA ELETRICISTA (ENCARGOS COMPLEMENTARES) - HORISTA</t>
  </si>
  <si>
    <t xml:space="preserve"> 00002436 </t>
  </si>
  <si>
    <t>ELETRICISTA</t>
  </si>
  <si>
    <t xml:space="preserve"> 95335 </t>
  </si>
  <si>
    <t>CURSO DE CAPACITAÇÃO PARA ENCANADOR OU BOMBEIRO HIDRÁULICO (ENCARGOS COMPLEMENTARES) - HORISTA</t>
  </si>
  <si>
    <t xml:space="preserve"> 00002696 </t>
  </si>
  <si>
    <t>ENCANADOR OU BOMBEIRO HIDRAULICO</t>
  </si>
  <si>
    <t xml:space="preserve"> 95344 </t>
  </si>
  <si>
    <t>CURSO DE CAPACITAÇÃO PARA MONTADOR DE ESTRUTURA METÁLICA (ENCARGOS COMPLEMENTARES) - HORISTA</t>
  </si>
  <si>
    <t xml:space="preserve"> 00025957 </t>
  </si>
  <si>
    <t>MONTADOR DE ESTRUTURAS METALICAS</t>
  </si>
  <si>
    <t xml:space="preserve"> 95389 </t>
  </si>
  <si>
    <t>CURSO DE CAPACITAÇÃO PARA OPERADOR DE BETONEIRA ESTACIONÁRIA/MISTURADOR (ENCARGOS COMPLEMENTARES) - HORISTA</t>
  </si>
  <si>
    <t xml:space="preserve"> 00037666 </t>
  </si>
  <si>
    <t>OPERADOR DE BETONEIRA ESTACIONARIA / MISTURADOR</t>
  </si>
  <si>
    <t xml:space="preserve"> 95361 </t>
  </si>
  <si>
    <t>CURSO DE CAPACITAÇÃO PARA OPERADOR DE MARTELETE OU MARTELETEIRO (ENCARGOS COMPLEMENTARES) - HORISTA</t>
  </si>
  <si>
    <t xml:space="preserve"> 00004257 </t>
  </si>
  <si>
    <t>OPERADOR DE MARTELETE OU MARTELETEIRO</t>
  </si>
  <si>
    <t xml:space="preserve"> 95360 </t>
  </si>
  <si>
    <t>CURSO DE CAPACITAÇÃO PARA OPERADOR DE MÁQUINAS E EQUIPAMENTOS (ENCARGOS COMPLEMENTARES) - HORISTA</t>
  </si>
  <si>
    <t xml:space="preserve"> 00004230 </t>
  </si>
  <si>
    <t>OPERADOR DE MAQUINAS E EQUIPAMENTOS</t>
  </si>
  <si>
    <t xml:space="preserve"> 95371 </t>
  </si>
  <si>
    <t>CURSO DE CAPACITAÇÃO PARA PEDREIRO (ENCARGOS COMPLEMENTARES) - HORISTA</t>
  </si>
  <si>
    <t xml:space="preserve"> 00004750 </t>
  </si>
  <si>
    <t>PEDREIRO</t>
  </si>
  <si>
    <t xml:space="preserve"> 95372 </t>
  </si>
  <si>
    <t>CURSO DE CAPACITAÇÃO PARA PINTOR (ENCARGOS COMPLEMENTARES) - HORISTA</t>
  </si>
  <si>
    <t xml:space="preserve"> 00004783 </t>
  </si>
  <si>
    <t>PINTOR</t>
  </si>
  <si>
    <t xml:space="preserve"> 95377 </t>
  </si>
  <si>
    <t>CURSO DE CAPACITAÇÃO PARA SERRALHEIRO (ENCARGOS COMPLEMENTARES) - HORISTA</t>
  </si>
  <si>
    <t xml:space="preserve"> 00006110 </t>
  </si>
  <si>
    <t>SERRALHEIRO</t>
  </si>
  <si>
    <t xml:space="preserve"> 95378 </t>
  </si>
  <si>
    <t>CURSO DE CAPACITAÇÃO PARA SERVENTE (ENCARGOS COMPLEMENTARES) - HORISTA</t>
  </si>
  <si>
    <t xml:space="preserve"> 00006111 </t>
  </si>
  <si>
    <t>SERVENTE DE OBRAS</t>
  </si>
  <si>
    <t xml:space="preserve"> 95385 </t>
  </si>
  <si>
    <t>CURSO DE CAPACITAÇÃO PARA TELHADISTA (ENCARGOS COMPLEMENTARES) - HORISTA</t>
  </si>
  <si>
    <t xml:space="preserve"> 00012869 </t>
  </si>
  <si>
    <t>TELHADOR</t>
  </si>
  <si>
    <t xml:space="preserve"> 00002386 </t>
  </si>
  <si>
    <t>DISJUNTOR TIPO NEMA, MONOPOLAR 35  ATE  50 A, TENSAO MAXIMA DE 240 V</t>
  </si>
  <si>
    <t xml:space="preserve"> 00001574 </t>
  </si>
  <si>
    <t>TERMINAL A COMPRESSAO EM COBRE ESTANHADO PARA CABO 10 MM2, 1 FURO E 1 COMPRESSAO, PARA PARAFUSO DE FIXACAO M6</t>
  </si>
  <si>
    <t xml:space="preserve"> 00001358 </t>
  </si>
  <si>
    <t>CHAPA DE MADEIRA COMPENSADA RESINADA PARA FORMA DE CONCRETO, DE *2,2 X 1,1* M, E = 17 MM</t>
  </si>
  <si>
    <t xml:space="preserve"> 00005068 </t>
  </si>
  <si>
    <t>PREGO DE ACO POLIDO COM CABECA 17 X 21 (2 X 11)</t>
  </si>
  <si>
    <t xml:space="preserve"> 00004517 </t>
  </si>
  <si>
    <t>SARRAFO *2,5 X 7,5* CM EM PINUS, MISTA OU EQUIVALENTE DA REGIAO - BRUTA</t>
  </si>
  <si>
    <t xml:space="preserve"> 00003379 </t>
  </si>
  <si>
    <t>!EM PROCESSO DE DESATIVACAO! HASTE DE ATERRAMENTO EM ACO COM 3,00 M DE COMPRIMENTO E DN = 5/8", REVESTIDA COM BAIXA CAMADA DE COBRE, SEM CONECTOR</t>
  </si>
  <si>
    <t xml:space="preserve"> 91946 </t>
  </si>
  <si>
    <t>SUPORTE PARAFUSADO COM PLACA DE ENCAIXE 4" X 2" MÉDIO (1,30 M DO PISO) PARA PONTO ELÉTRICO - FORNECIMENTO E INSTALAÇÃO. AF_12/2015</t>
  </si>
  <si>
    <t xml:space="preserve"> 92022 </t>
  </si>
  <si>
    <t>INTERRUPTOR SIMPLES (1 MÓDULO) COM 1 TOMADA DE EMBUTIR 2P+T 10 A,  SEM SUPORTE E SEM PLACA - FORNECIMENTO E INSTALAÇÃO. AF_12/2015</t>
  </si>
  <si>
    <t xml:space="preserve"> 00038112 </t>
  </si>
  <si>
    <t>INTERRUPTOR SIMPLES 10A, 250V (APENAS MODULO)</t>
  </si>
  <si>
    <t xml:space="preserve"> 00038101 </t>
  </si>
  <si>
    <t>TOMADA 2P+T 10A, 250V  (APENAS MODULO)</t>
  </si>
  <si>
    <t xml:space="preserve"> 91958 </t>
  </si>
  <si>
    <t>INTERRUPTOR SIMPLES (2 MÓDULOS), 10A/250V, SEM SUPORTE E SEM PLACA - FORNECIMENTO E INSTALAÇÃO. AF_12/2015</t>
  </si>
  <si>
    <t xml:space="preserve"> 990162U </t>
  </si>
  <si>
    <t>VIBRADOR DE IMERSÃO, DIÂMETRO DE PONTEIRA 45MM, MOTOR ELÉTRICO TRIFÁSICO POTÊNCIA DE 2 CV - CHP DIURNO</t>
  </si>
  <si>
    <t xml:space="preserve"> 1001154 </t>
  </si>
  <si>
    <t>VIBRADOR DE IMERSÃO, DIÂMETRO DE PONTEIRA 45MM, MOTOR ELÉTRICO TRIFÁSICO POTÊNCIA DE 2 CV - CHI DIURNO. AF_06/2015</t>
  </si>
  <si>
    <t xml:space="preserve"> 00003799 </t>
  </si>
  <si>
    <t>LUMINARIA DE SOBREPOR EM CHAPA DE ACO PARA 2 LAMPADAS FLUORESCENTES DE *36* W, ALETADA, COMPLETA (LAMPADAS E REATOR INCLUSOS)</t>
  </si>
  <si>
    <t xml:space="preserve"> 00043488 </t>
  </si>
  <si>
    <t>EPI - FAMILIA OPERADOR ESCAVADEIRA - HORISTA (ENCARGOS COMPLEMENTARES - COLETADO CAIXA)</t>
  </si>
  <si>
    <t xml:space="preserve"> 00043464 </t>
  </si>
  <si>
    <t>FERRAMENTAS - FAMILIA OPERADOR ESCAVADEIRA - HORISTA (ENCARGOS COMPLEMENTARES - COLETADO CAIXA)</t>
  </si>
  <si>
    <t xml:space="preserve"> 88297 </t>
  </si>
  <si>
    <t>OPERADOR DE MÁQUINAS E EQUIPAMENTOS COM ENCARGOS COMPLEMENTARES</t>
  </si>
  <si>
    <t xml:space="preserve"> 00001350 </t>
  </si>
  <si>
    <t>!EM PROCESSO DE DESATIVACAO! CHAPA DE MADEIRA COMPENSADA RESINADA PARA FORMA DE CONCRETO, DE *2,2 X 1,1* M, E = 10 MM</t>
  </si>
  <si>
    <t xml:space="preserve"> 00020247 </t>
  </si>
  <si>
    <t>PREGO DE ACO POLIDO COM CABECA 15 X 15 (1 1/4 X 13)</t>
  </si>
  <si>
    <t xml:space="preserve"> 00043466 </t>
  </si>
  <si>
    <t>FERRAMENTAS - FAMILIA PINTOR - HORISTA (ENCARGOS COMPLEMENTARES - COLETADO CAIXA)</t>
  </si>
  <si>
    <t xml:space="preserve"> 00043490 </t>
  </si>
  <si>
    <t>EPI - FAMILIA PINTOR - HORISTA (ENCARGOS COMPLEMENTARES - COLETADO CAIXA)</t>
  </si>
  <si>
    <t xml:space="preserve"> 00004720 </t>
  </si>
  <si>
    <t>PEDRA BRITADA N. 0, OU PEDRISCO (4,8 A 9,5 MM) POSTO PEDREIRA/FORNECEDOR, SEM FRETE</t>
  </si>
  <si>
    <t xml:space="preserve"> 1000312 </t>
  </si>
  <si>
    <t>COMPACTADOR DE SOLOS DE PERCUSSÃO (SOQUETE) COM MOTOR A GASOLINA 4 TEMPOS, POTÊNCIA 4 CV - CHP DIURNO. AF_08/2015</t>
  </si>
  <si>
    <t xml:space="preserve"> 1000314 </t>
  </si>
  <si>
    <t>COMPACTADOR DE SOLOS DE PERCUSSÃO (SOQUETE) COM MOTOR A GASOLINA 4 TEMPOS, POTÊNCIA 4 CV - CHI DIURNO. AF_08/2015</t>
  </si>
  <si>
    <t xml:space="preserve"> 2306 </t>
  </si>
  <si>
    <t>Pintura de acabamento com aplicação de 02 demãos de esmalte  sintético sobre superfícies metálicas - R1</t>
  </si>
  <si>
    <t xml:space="preserve"> 2226 </t>
  </si>
  <si>
    <t>Tinta esmalte sintético (coralit ou similar) Tinta esmalte sintético, coralit ou similar (galão de 3,6 l)</t>
  </si>
  <si>
    <t>l</t>
  </si>
  <si>
    <t xml:space="preserve"> 00003768 </t>
  </si>
  <si>
    <t>LIXA EM FOLHA PARA FERRO, NUMERO 150</t>
  </si>
  <si>
    <t xml:space="preserve"> 2304 </t>
  </si>
  <si>
    <t>Pintura de proteção sobre superfícies metálicas com aplicação de 01 demão de tinta anti-corrosiva zarcão - R2</t>
  </si>
  <si>
    <t xml:space="preserve"> 2446 </t>
  </si>
  <si>
    <t>Zarcão anticorrosivo</t>
  </si>
  <si>
    <t xml:space="preserve"> 00003767 </t>
  </si>
  <si>
    <t>LIXA EM FOLHA PARA PAREDE OU MADEIRA, NUMERO 120 (COR VERMELHA)</t>
  </si>
  <si>
    <t xml:space="preserve"> 00039795 </t>
  </si>
  <si>
    <t>QUADRO DE DISTRIBUICAO, SEM BARRAMENTO, EM PVC, DE EMBUTIR, PARA 6 DISJUNTORES NEMA OU 8 DISJUNTORES DIN</t>
  </si>
  <si>
    <t xml:space="preserve"> 00038094 </t>
  </si>
  <si>
    <t>ESPELHO / PLACA DE 3 POSTOS 4" X 2", PARA INSTALACAO DE TOMADAS E INTERRUPTORES</t>
  </si>
  <si>
    <t xml:space="preserve"> 00038099 </t>
  </si>
  <si>
    <t>SUPORTE DE FIXACAO PARA ESPELHO / PLACA 4" X 2", PARA 3 MODULOS, PARA INSTALACAO DE TOMADAS E INTERRUPTORES (SOMENTE SUPORTE)</t>
  </si>
  <si>
    <t xml:space="preserve"> 88323 </t>
  </si>
  <si>
    <t>TELHADISTA COM ENCARGOS COMPLEMENTARES</t>
  </si>
  <si>
    <t xml:space="preserve"> 00004302 </t>
  </si>
  <si>
    <t>PARAFUSO ZINCADO ROSCA SOBERBA, CABECA SEXTAVADA, 5/16 " X 250 MM, PARA FIXACAO DE TELHA EM MADEIRA</t>
  </si>
  <si>
    <t xml:space="preserve"> 1001115 </t>
  </si>
  <si>
    <t>GUINCHO ELÉTRICO DE COLUNA, CAPACIDADE 400 KG, COM MOTO FREIO, MOTOR TRIFÁSICO DE 1,25 CV - CHP DIURNO. AF_03/2016</t>
  </si>
  <si>
    <t xml:space="preserve"> 1001114 </t>
  </si>
  <si>
    <t>GUINCHO ELÉTRICO DE COLUNA, CAPACIDADE 400 KG, COM MOTO FREIO, MOTOR TRIFÁSICO DE 1,25 CV - CHI DIURNO. AF_03/2016</t>
  </si>
  <si>
    <t xml:space="preserve"> 91998 </t>
  </si>
  <si>
    <t>TOMADA BAIXA DE EMBUTIR (1 MÓDULO), 2P+T 10 A, SEM SUPORTE E SEM PLACA - FORNECIMENTO E INSTALAÇÃO. AF_12/2015</t>
  </si>
  <si>
    <t xml:space="preserve"> 91999 </t>
  </si>
  <si>
    <t>TOMADA BAIXA DE EMBUTIR (1 MÓDULO), 2P+T 20 A, SEM SUPORTE E SEM PLACA - FORNECIMENTO E INSTALAÇÃO. AF_12/2015</t>
  </si>
  <si>
    <t xml:space="preserve"> 00038102 </t>
  </si>
  <si>
    <t>TOMADA 2P+T 20A, 250V  (APENAS MODULO)</t>
  </si>
  <si>
    <t xml:space="preserve"> 92006 </t>
  </si>
  <si>
    <t>TOMADA BAIXA DE EMBUTIR (2 MÓDULOS), 2P+T 10 A, SEM SUPORTE E SEM PLACA - FORNECIMENTO E INSTALAÇÃO. AF_12/2015</t>
  </si>
  <si>
    <t xml:space="preserve"> 00040568 </t>
  </si>
  <si>
    <t>PREGO DE ACO POLIDO COM CABECA 22 X 48 (4 1/4 X 5)</t>
  </si>
  <si>
    <t xml:space="preserve"> 00004425 </t>
  </si>
  <si>
    <t>VIGA NAO APARELHADA  *6 X 12* CM, EM MACARANDUBA, ANGELIM OU EQUIVALENTE DA REGIAO - BRUTA</t>
  </si>
  <si>
    <t xml:space="preserve"> 00007624 </t>
  </si>
  <si>
    <t>TRATOR DE ESTEIRAS, POTENCIA DE 150 HP, PESO OPERACIONAL DE 16,7 T, COM RODA MOTRIZ ELEVADA E LAMINA COM CONTATO DE 3,18M3</t>
  </si>
  <si>
    <t xml:space="preserve"> 00004229 </t>
  </si>
  <si>
    <t>GRAXA LUBRIFICANTE</t>
  </si>
  <si>
    <t xml:space="preserve"> 00004221 </t>
  </si>
  <si>
    <t>OLEO DIESEL COMBUSTIVEL COMUM</t>
  </si>
  <si>
    <t xml:space="preserve"> 00004227 </t>
  </si>
  <si>
    <t>OLEO LUBRIFICANTE PARA MOTORES DE EQUIPAMENTOS PESADOS (CAMINHOES, TRATORES, RETROS E ETC)</t>
  </si>
  <si>
    <t>COSANPA
LOCAL: SANTARÉM-PA
LF-13 - RECUPERAÇÃO DOS RESERVATÓRIOS CONQUISTA E IRURÁ</t>
  </si>
  <si>
    <t>Item</t>
  </si>
  <si>
    <t>SEM DESONERAÇÃO</t>
  </si>
  <si>
    <t>RRCI-012</t>
  </si>
  <si>
    <t>RRCI-013</t>
  </si>
  <si>
    <t>PROPRIO</t>
  </si>
  <si>
    <t xml:space="preserve"> 002.56</t>
  </si>
  <si>
    <t>RRCI-015</t>
  </si>
  <si>
    <r>
      <rPr>
        <sz val="11"/>
        <rFont val="Arial"/>
        <family val="2"/>
      </rPr>
      <t>Instal/ligacao provisoria eletrica baixa tensao p/cant obra obra,m3-chave 100a carga 3kwh,20cv excl
forn medidor</t>
    </r>
  </si>
  <si>
    <r>
      <rPr>
        <sz val="11"/>
        <rFont val="Arial"/>
        <family val="2"/>
      </rPr>
      <t>Execucao de central de armadura em canteiro de obra, nao incluso mobiliario e equipamentos.
af_04/2016</t>
    </r>
  </si>
  <si>
    <r>
      <rPr>
        <sz val="11"/>
        <rFont val="Arial"/>
        <family val="2"/>
      </rPr>
      <t>Regularização de superfície (escarificação manual ou mecânica do concreto, com eliminação das
superfícies lisas )</t>
    </r>
  </si>
  <si>
    <r>
      <rPr>
        <sz val="11"/>
        <rFont val="Arial"/>
        <family val="2"/>
      </rPr>
      <t>FORNECIMENTO, MONTAGEM E PROTENSÃO DE CABO DE CORDOALHA ENGRAXADA DE 1 ∅ 12.7 CP 190 RB-EP, INCLUSO CARGA, MANOBRA E CORTE.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</si>
</sst>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4" formatCode="_-&quot;R$&quot;\ * #,##0.00_-;\-&quot;R$&quot;\ * #,##0.00_-;_-&quot;R$&quot;\ * &quot;-&quot;??_-;_-@_-"/>
    <numFmt numFmtId="43" formatCode="_-* #,##0.00_-;\-* #,##0.00_-;_-* &quot;-&quot;??_-;_-@_-"/>
    <numFmt numFmtId="164" formatCode="mm/dd/yyyy;@"/>
    <numFmt numFmtId="165" formatCode="m\.d\.yy;@"/>
    <numFmt numFmtId="166" formatCode="0.0%"/>
    <numFmt numFmtId="167" formatCode="_([$€-2]* #,##0.00_);_([$€-2]* \(#,##0.00\);_([$€-2]* &quot;-&quot;??_)"/>
    <numFmt numFmtId="168" formatCode="_(&quot;R$ &quot;* #,##0.00_);_(&quot;R$ &quot;* \(#,##0.00\);_(&quot;R$ &quot;* &quot;-&quot;??_);_(@_)"/>
    <numFmt numFmtId="169" formatCode="&quot; R$ &quot;#,##0.00\ ;&quot; R$ (&quot;#,##0.00\);&quot; R$ -&quot;#\ ;@\ "/>
    <numFmt numFmtId="170" formatCode="_(&quot;$&quot;* #,##0.00_);_(&quot;$&quot;* \(#,##0.00\);_(&quot;$&quot;* &quot;-&quot;??_);_(@_)"/>
    <numFmt numFmtId="171" formatCode="_(&quot;R$ &quot;* #,##0.00_);_(&quot;R$ &quot;* \(#,##0.00\);_(&quot;R$ &quot;* \-??_);_(@_)"/>
    <numFmt numFmtId="172" formatCode="#,##0.00\ ;&quot; (&quot;#,##0.00\);&quot; -&quot;#\ ;@\ "/>
    <numFmt numFmtId="173" formatCode="_(* #,##0.00_);_(* \(#,##0.00\);_(* &quot;-&quot;??_);_(@_)"/>
    <numFmt numFmtId="174" formatCode="#,##0.0000_);\(#,##0.0000\)"/>
    <numFmt numFmtId="175" formatCode="_(* #,##0.00_);_(* \(#,##0.00\);_(* \-??_);_(@_)"/>
    <numFmt numFmtId="176" formatCode="_(&quot;R$ &quot;* #,##0_);_(&quot;R$ &quot;* \(#,##0\);_(&quot;R$ &quot;* &quot;-&quot;_);_(@_)"/>
    <numFmt numFmtId="177" formatCode="#,##0.0000000"/>
    <numFmt numFmtId="178" formatCode="#,##0.00000"/>
  </numFmts>
  <fonts count="48" x14ac:knownFonts="1">
    <font>
      <sz val="10"/>
      <color rgb="FF000000"/>
      <name val="Times New Roman"/>
      <charset val="204"/>
    </font>
    <font>
      <sz val="11"/>
      <color theme="1"/>
      <name val="Calibri"/>
      <family val="2"/>
      <scheme val="minor"/>
    </font>
    <font>
      <b/>
      <sz val="9"/>
      <name val="Arial"/>
      <family val="2"/>
    </font>
    <font>
      <sz val="9"/>
      <color rgb="FF000000"/>
      <name val="Arial"/>
      <family val="2"/>
    </font>
    <font>
      <sz val="9"/>
      <name val="Arial"/>
      <family val="2"/>
    </font>
    <font>
      <b/>
      <sz val="9"/>
      <color rgb="FF000000"/>
      <name val="Arial"/>
      <family val="2"/>
    </font>
    <font>
      <sz val="10"/>
      <color rgb="FF000000"/>
      <name val="Times New Roman"/>
      <family val="1"/>
    </font>
    <font>
      <sz val="10"/>
      <color rgb="FF000000"/>
      <name val="Times New Roman"/>
      <family val="1"/>
    </font>
    <font>
      <sz val="11"/>
      <name val="Arial"/>
      <family val="1"/>
    </font>
    <font>
      <sz val="10"/>
      <name val="Arial"/>
      <family val="1"/>
    </font>
    <font>
      <b/>
      <sz val="10"/>
      <color rgb="FF000000"/>
      <name val="Calibri"/>
      <family val="2"/>
    </font>
    <font>
      <sz val="10"/>
      <color rgb="FF000000"/>
      <name val="Calibri"/>
      <family val="2"/>
    </font>
    <font>
      <sz val="10"/>
      <name val="Arial"/>
      <family val="2"/>
    </font>
    <font>
      <b/>
      <sz val="11"/>
      <name val="Arial"/>
      <family val="2"/>
    </font>
    <font>
      <b/>
      <sz val="9"/>
      <name val="Lucida Sans Unicode"/>
      <family val="2"/>
    </font>
    <font>
      <b/>
      <sz val="9"/>
      <color rgb="FFFFFFFF"/>
      <name val="Lucida Sans Unicode"/>
      <family val="2"/>
    </font>
    <font>
      <sz val="9"/>
      <color rgb="FFFFFFFF"/>
      <name val="Lucida Sans Unicode"/>
      <family val="2"/>
    </font>
    <font>
      <sz val="9"/>
      <name val="Lucida Sans Unicode"/>
      <family val="2"/>
    </font>
    <font>
      <sz val="9"/>
      <color rgb="FF000000"/>
      <name val="Lucida Sans Unicode"/>
      <family val="2"/>
    </font>
    <font>
      <b/>
      <sz val="9"/>
      <color rgb="FF000000"/>
      <name val="Lucida Sans Unicode"/>
      <family val="2"/>
    </font>
    <font>
      <sz val="11"/>
      <color indexed="8"/>
      <name val="Calibri"/>
      <family val="2"/>
    </font>
    <font>
      <u/>
      <sz val="11"/>
      <color theme="10"/>
      <name val="Calibri"/>
      <family val="2"/>
      <scheme val="minor"/>
    </font>
    <font>
      <sz val="12"/>
      <color theme="1"/>
      <name val="Arial"/>
      <family val="2"/>
    </font>
    <font>
      <sz val="10"/>
      <name val="Arial"/>
      <family val="2"/>
      <charset val="1"/>
    </font>
    <font>
      <sz val="10"/>
      <color indexed="8"/>
      <name val="MS Sans Serif"/>
      <family val="2"/>
    </font>
    <font>
      <sz val="10"/>
      <name val="Times New Roman"/>
      <family val="1"/>
    </font>
    <font>
      <sz val="10"/>
      <name val="MS Sans Serif"/>
      <family val="2"/>
    </font>
    <font>
      <sz val="8"/>
      <color indexed="72"/>
      <name val="Arial"/>
      <family val="2"/>
    </font>
    <font>
      <sz val="11"/>
      <color indexed="8"/>
      <name val="Arial"/>
      <family val="2"/>
    </font>
    <font>
      <sz val="10"/>
      <color indexed="8"/>
      <name val="Arial"/>
      <family val="2"/>
    </font>
    <font>
      <sz val="12"/>
      <color theme="1"/>
      <name val="Century Gothic"/>
      <family val="2"/>
    </font>
    <font>
      <sz val="8"/>
      <color theme="1"/>
      <name val="Bookman Old Style"/>
      <family val="2"/>
    </font>
    <font>
      <b/>
      <sz val="18"/>
      <color indexed="56"/>
      <name val="Cambria"/>
      <family val="2"/>
    </font>
    <font>
      <sz val="10"/>
      <color rgb="FF000000"/>
      <name val="Arial"/>
      <family val="2"/>
    </font>
    <font>
      <b/>
      <sz val="10"/>
      <name val="Arial"/>
      <family val="2"/>
    </font>
    <font>
      <b/>
      <sz val="10"/>
      <color rgb="FF00007F"/>
      <name val="Arial"/>
      <family val="2"/>
    </font>
    <font>
      <b/>
      <vertAlign val="superscript"/>
      <sz val="10"/>
      <color rgb="FF00007F"/>
      <name val="Arial"/>
      <family val="2"/>
    </font>
    <font>
      <sz val="10"/>
      <color rgb="FF00007F"/>
      <name val="Arial"/>
      <family val="2"/>
    </font>
    <font>
      <i/>
      <sz val="10"/>
      <name val="Arial"/>
      <family val="2"/>
    </font>
    <font>
      <sz val="11"/>
      <color rgb="FF000000"/>
      <name val="Arial"/>
      <family val="2"/>
    </font>
    <font>
      <sz val="11"/>
      <name val="Arial"/>
      <family val="2"/>
    </font>
    <font>
      <b/>
      <sz val="11"/>
      <name val="Arial"/>
      <family val="1"/>
    </font>
    <font>
      <b/>
      <sz val="10"/>
      <name val="Arial"/>
      <family val="1"/>
    </font>
    <font>
      <sz val="10"/>
      <color rgb="FF000000"/>
      <name val="Arial"/>
      <family val="1"/>
    </font>
    <font>
      <sz val="11"/>
      <color rgb="FF000000"/>
      <name val="Times New Roman"/>
      <family val="1"/>
    </font>
    <font>
      <b/>
      <sz val="11"/>
      <color rgb="FF000000"/>
      <name val="Arial"/>
      <family val="2"/>
    </font>
    <font>
      <sz val="11"/>
      <color rgb="FF000000"/>
      <name val="Calibri"/>
      <family val="2"/>
    </font>
    <font>
      <b/>
      <sz val="11"/>
      <color rgb="FF000000"/>
      <name val="Times New Roman"/>
      <family val="1"/>
    </font>
  </fonts>
  <fills count="15">
    <fill>
      <patternFill patternType="none"/>
    </fill>
    <fill>
      <patternFill patternType="gray125"/>
    </fill>
    <fill>
      <patternFill patternType="solid">
        <fgColor rgb="FF000080"/>
      </patternFill>
    </fill>
    <fill>
      <patternFill patternType="solid">
        <fgColor rgb="FFA9A9A9"/>
      </patternFill>
    </fill>
    <fill>
      <patternFill patternType="solid">
        <fgColor rgb="FFF5F5F5"/>
      </patternFill>
    </fill>
    <fill>
      <patternFill patternType="solid">
        <fgColor rgb="FFDCDCDC"/>
      </patternFill>
    </fill>
    <fill>
      <patternFill patternType="solid">
        <fgColor rgb="FF808080"/>
      </patternFill>
    </fill>
    <fill>
      <patternFill patternType="solid">
        <fgColor rgb="FF538CD3"/>
      </patternFill>
    </fill>
    <fill>
      <patternFill patternType="solid">
        <fgColor rgb="FF7F7F7F"/>
      </patternFill>
    </fill>
    <fill>
      <patternFill patternType="solid">
        <fgColor rgb="FFB7CCE3"/>
      </patternFill>
    </fill>
    <fill>
      <patternFill patternType="solid">
        <fgColor rgb="FFFFCC99"/>
      </patternFill>
    </fill>
    <fill>
      <patternFill patternType="solid">
        <fgColor rgb="FFFF9900"/>
      </patternFill>
    </fill>
    <fill>
      <patternFill patternType="solid">
        <fgColor rgb="FFFFFF99"/>
      </patternFill>
    </fill>
    <fill>
      <patternFill patternType="solid">
        <fgColor rgb="FFFFFFFF"/>
      </patternFill>
    </fill>
    <fill>
      <patternFill patternType="solid">
        <fgColor rgb="FFDFF0D8"/>
      </patternFill>
    </fill>
  </fills>
  <borders count="4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rgb="FF000000"/>
      </bottom>
      <diagonal/>
    </border>
    <border>
      <left style="thin">
        <color rgb="FF000000"/>
      </left>
      <right style="thin">
        <color rgb="FF000000"/>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A9FCC"/>
      </left>
      <right/>
      <top style="thin">
        <color rgb="FF7A9FCC"/>
      </top>
      <bottom style="thin">
        <color rgb="FF7A9FCC"/>
      </bottom>
      <diagonal/>
    </border>
    <border>
      <left/>
      <right/>
      <top style="thin">
        <color rgb="FF7A9FCC"/>
      </top>
      <bottom style="thin">
        <color rgb="FF7A9FCC"/>
      </bottom>
      <diagonal/>
    </border>
    <border>
      <left/>
      <right style="thin">
        <color rgb="FF7A9FCC"/>
      </right>
      <top style="thin">
        <color rgb="FF7A9FCC"/>
      </top>
      <bottom style="thin">
        <color rgb="FF7A9FCC"/>
      </bottom>
      <diagonal/>
    </border>
    <border>
      <left style="thin">
        <color rgb="FF7A9FCC"/>
      </left>
      <right style="thin">
        <color rgb="FF7A9FCC"/>
      </right>
      <top style="thin">
        <color rgb="FF7A9FCC"/>
      </top>
      <bottom/>
      <diagonal/>
    </border>
    <border>
      <left style="thin">
        <color rgb="FF7A9FCC"/>
      </left>
      <right style="thin">
        <color rgb="FF7A9FCC"/>
      </right>
      <top/>
      <bottom style="thin">
        <color rgb="FF7A9FCC"/>
      </bottom>
      <diagonal/>
    </border>
    <border>
      <left style="thin">
        <color rgb="FF7A9FCC"/>
      </left>
      <right style="thin">
        <color rgb="FF7A9FCC"/>
      </right>
      <top style="thin">
        <color rgb="FF7A9FCC"/>
      </top>
      <bottom style="thin">
        <color rgb="FF7A9FCC"/>
      </bottom>
      <diagonal/>
    </border>
    <border>
      <left style="thin">
        <color rgb="FFCCCCCC"/>
      </left>
      <right style="thin">
        <color rgb="FFCCCCCC"/>
      </right>
      <top style="thin">
        <color rgb="FFCCCCCC"/>
      </top>
      <bottom style="thin">
        <color rgb="FFCCCCCC"/>
      </bottom>
      <diagonal/>
    </border>
    <border>
      <left/>
      <right/>
      <top style="thick">
        <color rgb="FF000000"/>
      </top>
      <bottom/>
      <diagonal/>
    </border>
    <border>
      <left style="medium">
        <color indexed="64"/>
      </left>
      <right style="thin">
        <color rgb="FFCCCCCC"/>
      </right>
      <top style="medium">
        <color indexed="64"/>
      </top>
      <bottom style="thin">
        <color rgb="FFCCCCCC"/>
      </bottom>
      <diagonal/>
    </border>
    <border>
      <left style="thin">
        <color rgb="FFCCCCCC"/>
      </left>
      <right style="thin">
        <color rgb="FFCCCCCC"/>
      </right>
      <top style="medium">
        <color indexed="64"/>
      </top>
      <bottom style="thin">
        <color rgb="FFCCCCCC"/>
      </bottom>
      <diagonal/>
    </border>
    <border>
      <left style="thin">
        <color rgb="FFCCCCCC"/>
      </left>
      <right style="medium">
        <color indexed="64"/>
      </right>
      <top style="medium">
        <color indexed="64"/>
      </top>
      <bottom style="thin">
        <color rgb="FFCCCCCC"/>
      </bottom>
      <diagonal/>
    </border>
    <border>
      <left style="medium">
        <color indexed="64"/>
      </left>
      <right style="thin">
        <color rgb="FFCCCCCC"/>
      </right>
      <top style="thin">
        <color rgb="FFCCCCCC"/>
      </top>
      <bottom style="thin">
        <color rgb="FFCCCCCC"/>
      </bottom>
      <diagonal/>
    </border>
    <border>
      <left style="thin">
        <color rgb="FFCCCCCC"/>
      </left>
      <right style="medium">
        <color indexed="64"/>
      </right>
      <top style="thin">
        <color rgb="FFCCCCCC"/>
      </top>
      <bottom style="thin">
        <color rgb="FFCCCCCC"/>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8318">
    <xf numFmtId="0" fontId="0" fillId="0" borderId="0"/>
    <xf numFmtId="0" fontId="6" fillId="0" borderId="0"/>
    <xf numFmtId="43" fontId="6"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0" fontId="8" fillId="0" borderId="0"/>
    <xf numFmtId="0" fontId="12" fillId="0" borderId="0"/>
    <xf numFmtId="0" fontId="1" fillId="0" borderId="0"/>
    <xf numFmtId="0" fontId="1" fillId="0" borderId="0"/>
    <xf numFmtId="0" fontId="12" fillId="0" borderId="0" applyFill="0" applyProtection="0">
      <alignment vertical="top"/>
    </xf>
    <xf numFmtId="0" fontId="12" fillId="0" borderId="0" applyFill="0" applyProtection="0">
      <alignment vertical="top"/>
    </xf>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0" fontId="20" fillId="0" borderId="0"/>
    <xf numFmtId="0" fontId="20" fillId="0" borderId="0"/>
    <xf numFmtId="2" fontId="12" fillId="0" borderId="0" applyFill="0" applyProtection="0">
      <alignment vertical="top"/>
    </xf>
    <xf numFmtId="2" fontId="12" fillId="0" borderId="0" applyFill="0" applyProtection="0">
      <alignment vertical="top"/>
    </xf>
    <xf numFmtId="0" fontId="21" fillId="0" borderId="0" applyNumberForma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44" fontId="12" fillId="0" borderId="0" applyFont="0" applyFill="0" applyBorder="0" applyAlignment="0" applyProtection="0"/>
    <xf numFmtId="168" fontId="20" fillId="0" borderId="0" applyFont="0" applyFill="0" applyBorder="0" applyAlignment="0" applyProtection="0"/>
    <xf numFmtId="169" fontId="20"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69" fontId="20"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69" fontId="20" fillId="0" borderId="0"/>
    <xf numFmtId="44" fontId="1" fillId="0" borderId="0" applyFont="0" applyFill="0" applyBorder="0" applyAlignment="0" applyProtection="0"/>
    <xf numFmtId="170" fontId="12" fillId="0" borderId="0" applyFill="0" applyBorder="0" applyAlignment="0" applyProtection="0"/>
    <xf numFmtId="169" fontId="20" fillId="0" borderId="0"/>
    <xf numFmtId="169" fontId="20" fillId="0" borderId="0"/>
    <xf numFmtId="169" fontId="20" fillId="0" borderId="0"/>
    <xf numFmtId="169" fontId="20" fillId="0" borderId="0"/>
    <xf numFmtId="169" fontId="20"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71" fontId="20" fillId="0" borderId="0" applyFill="0" applyBorder="0" applyAlignment="0" applyProtection="0"/>
    <xf numFmtId="171" fontId="20" fillId="0" borderId="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44"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8" fontId="20" fillId="0" borderId="0" applyFont="0" applyFill="0" applyBorder="0" applyAlignment="0" applyProtection="0"/>
    <xf numFmtId="44" fontId="1" fillId="0" borderId="0" applyFont="0" applyFill="0" applyBorder="0" applyAlignment="0" applyProtection="0"/>
    <xf numFmtId="168" fontId="12"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3" fontId="12" fillId="0" borderId="0" applyFill="0" applyBorder="0" applyAlignment="0" applyProtection="0"/>
    <xf numFmtId="3" fontId="12" fillId="0" borderId="0" applyFill="0" applyBorder="0" applyAlignment="0" applyProtection="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lignment vertical="center"/>
    </xf>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23" fillId="0" borderId="0"/>
    <xf numFmtId="0" fontId="20" fillId="0" borderId="0"/>
    <xf numFmtId="167"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4" fillId="0" borderId="0"/>
    <xf numFmtId="0" fontId="25" fillId="0" borderId="0"/>
    <xf numFmtId="0" fontId="12" fillId="0" borderId="0"/>
    <xf numFmtId="0" fontId="12" fillId="0" borderId="0"/>
    <xf numFmtId="0" fontId="1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applyAlignment="0">
      <alignment vertical="top" wrapText="1"/>
      <protection locked="0"/>
    </xf>
    <xf numFmtId="0" fontId="27" fillId="0" borderId="0" applyAlignment="0">
      <alignment vertical="top" wrapText="1"/>
      <protection locked="0"/>
    </xf>
    <xf numFmtId="0" fontId="27" fillId="0" borderId="0" applyAlignment="0">
      <alignment vertical="top" wrapText="1"/>
      <protection locked="0"/>
    </xf>
    <xf numFmtId="0" fontId="27" fillId="0" borderId="0" applyAlignment="0">
      <alignment vertical="top" wrapText="1"/>
      <protection locked="0"/>
    </xf>
    <xf numFmtId="0" fontId="27" fillId="0" borderId="0" applyAlignment="0">
      <alignment vertical="top" wrapText="1"/>
      <protection locked="0"/>
    </xf>
    <xf numFmtId="0" fontId="27" fillId="0" borderId="0" applyAlignment="0">
      <alignment vertical="top" wrapText="1"/>
      <protection locked="0"/>
    </xf>
    <xf numFmtId="0" fontId="27" fillId="0" borderId="0" applyAlignment="0">
      <alignment vertical="top" wrapText="1"/>
      <protection locked="0"/>
    </xf>
    <xf numFmtId="0" fontId="27" fillId="0" borderId="0" applyAlignment="0">
      <alignment vertical="top" wrapText="1"/>
      <protection locked="0"/>
    </xf>
    <xf numFmtId="0" fontId="2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167" fontId="28"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2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20" fillId="0" borderId="0">
      <alignment vertical="top"/>
    </xf>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27" fillId="0" borderId="0" applyAlignment="0">
      <alignment vertical="top" wrapText="1"/>
      <protection locked="0"/>
    </xf>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6" fillId="0" borderId="0" applyFont="0" applyFill="0" applyBorder="0" applyAlignment="0" applyProtection="0"/>
    <xf numFmtId="9" fontId="12" fillId="0" borderId="0" applyFont="0" applyFill="0" applyBorder="0" applyAlignment="0" applyProtection="0"/>
    <xf numFmtId="9" fontId="20" fillId="0" borderId="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0" fillId="0" borderId="0" applyFont="0" applyFill="0" applyBorder="0" applyAlignment="0" applyProtection="0"/>
    <xf numFmtId="9" fontId="12"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 fillId="0" borderId="0" quotePrefix="1" applyFont="0" applyFill="0" applyBorder="0" applyAlignment="0">
      <protection locked="0"/>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2" fontId="20"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2" fontId="20" fillId="0" borderId="0"/>
    <xf numFmtId="169" fontId="12" fillId="0" borderId="0" applyFont="0" applyFill="0" applyBorder="0" applyAlignment="0" applyProtection="0"/>
    <xf numFmtId="43" fontId="12" fillId="0" borderId="0" applyFont="0" applyFill="0" applyBorder="0" applyAlignment="0" applyProtection="0"/>
    <xf numFmtId="169" fontId="12" fillId="0" borderId="0" applyFont="0" applyFill="0" applyBorder="0" applyAlignment="0" applyProtection="0"/>
    <xf numFmtId="43" fontId="12" fillId="0" borderId="0" applyFont="0" applyFill="0" applyBorder="0" applyAlignment="0" applyProtection="0"/>
    <xf numFmtId="169" fontId="12" fillId="0" borderId="0" applyFont="0" applyFill="0" applyBorder="0" applyAlignment="0" applyProtection="0"/>
    <xf numFmtId="43" fontId="12" fillId="0" borderId="0" applyFont="0" applyFill="0" applyBorder="0" applyAlignment="0" applyProtection="0"/>
    <xf numFmtId="169" fontId="12" fillId="0" borderId="0" applyFont="0" applyFill="0" applyBorder="0" applyAlignment="0" applyProtection="0"/>
    <xf numFmtId="43" fontId="12" fillId="0" borderId="0" applyFont="0" applyFill="0" applyBorder="0" applyAlignment="0" applyProtection="0"/>
    <xf numFmtId="169" fontId="12" fillId="0" borderId="0" applyFont="0" applyFill="0" applyBorder="0" applyAlignment="0" applyProtection="0"/>
    <xf numFmtId="43" fontId="12" fillId="0" borderId="0" applyFont="0" applyFill="0" applyBorder="0" applyAlignment="0" applyProtection="0"/>
    <xf numFmtId="169" fontId="12" fillId="0" borderId="0" applyFont="0" applyFill="0" applyBorder="0" applyAlignment="0" applyProtection="0"/>
    <xf numFmtId="43" fontId="12" fillId="0" borderId="0" applyFont="0" applyFill="0" applyBorder="0" applyAlignment="0" applyProtection="0"/>
    <xf numFmtId="169" fontId="12" fillId="0" borderId="0" applyFont="0" applyFill="0" applyBorder="0" applyAlignment="0" applyProtection="0"/>
    <xf numFmtId="43"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72" fontId="20" fillId="0" borderId="0"/>
    <xf numFmtId="166" fontId="12" fillId="0" borderId="0" applyFont="0" applyFill="0" applyBorder="0" applyAlignment="0" applyProtection="0"/>
    <xf numFmtId="17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4" fontId="20" fillId="0" borderId="0" applyFont="0" applyFill="0" applyBorder="0" applyAlignment="0" applyProtection="0"/>
    <xf numFmtId="172" fontId="20" fillId="0" borderId="0"/>
    <xf numFmtId="43" fontId="12" fillId="0" borderId="0" applyFont="0" applyFill="0" applyBorder="0" applyAlignment="0" applyProtection="0"/>
    <xf numFmtId="172" fontId="20" fillId="0" borderId="0"/>
    <xf numFmtId="43" fontId="12" fillId="0" borderId="0" applyFont="0" applyFill="0" applyBorder="0" applyAlignment="0" applyProtection="0"/>
    <xf numFmtId="172" fontId="20" fillId="0" borderId="0"/>
    <xf numFmtId="43" fontId="12" fillId="0" borderId="0" applyFont="0" applyFill="0" applyBorder="0" applyAlignment="0" applyProtection="0"/>
    <xf numFmtId="172" fontId="20" fillId="0" borderId="0"/>
    <xf numFmtId="43" fontId="12" fillId="0" borderId="0" applyFont="0" applyFill="0" applyBorder="0" applyAlignment="0" applyProtection="0"/>
    <xf numFmtId="172" fontId="20" fillId="0" borderId="0"/>
    <xf numFmtId="43" fontId="12" fillId="0" borderId="0" applyFont="0" applyFill="0" applyBorder="0" applyAlignment="0" applyProtection="0"/>
    <xf numFmtId="172" fontId="20" fillId="0" borderId="0"/>
    <xf numFmtId="43" fontId="12" fillId="0" borderId="0" applyFont="0" applyFill="0" applyBorder="0" applyAlignment="0" applyProtection="0"/>
    <xf numFmtId="172" fontId="20" fillId="0" borderId="0"/>
    <xf numFmtId="43" fontId="12" fillId="0" borderId="0" applyFont="0" applyFill="0" applyBorder="0" applyAlignment="0" applyProtection="0"/>
    <xf numFmtId="175" fontId="25" fillId="0" borderId="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20" fillId="0" borderId="0"/>
    <xf numFmtId="43" fontId="20" fillId="0" borderId="0" applyFont="0" applyFill="0" applyBorder="0" applyAlignment="0" applyProtection="0"/>
    <xf numFmtId="172" fontId="20" fillId="0" borderId="0"/>
    <xf numFmtId="43" fontId="12" fillId="0" borderId="0" applyFont="0" applyFill="0" applyBorder="0" applyAlignment="0" applyProtection="0"/>
    <xf numFmtId="172" fontId="20" fillId="0" borderId="0"/>
    <xf numFmtId="172" fontId="20" fillId="0" borderId="0"/>
    <xf numFmtId="175" fontId="25" fillId="0" borderId="0" applyFill="0" applyBorder="0" applyAlignment="0" applyProtection="0"/>
    <xf numFmtId="172" fontId="20" fillId="0" borderId="0"/>
    <xf numFmtId="172" fontId="20" fillId="0" borderId="0"/>
    <xf numFmtId="172" fontId="20" fillId="0" borderId="0"/>
    <xf numFmtId="172" fontId="20"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5" fontId="20"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5" fontId="1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175" fontId="23" fillId="0" borderId="0"/>
    <xf numFmtId="0" fontId="32" fillId="0" borderId="0" applyNumberForma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0" fontId="26"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72" fontId="20"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3" fontId="12" fillId="0" borderId="0" applyFill="0" applyBorder="0" applyAlignment="0" applyProtection="0"/>
    <xf numFmtId="3" fontId="12" fillId="0" borderId="0" applyFill="0" applyBorder="0" applyAlignment="0" applyProtection="0"/>
    <xf numFmtId="176" fontId="12" fillId="0" borderId="0" applyFont="0" applyFill="0" applyBorder="0" applyAlignment="0" applyProtection="0"/>
    <xf numFmtId="168" fontId="12" fillId="0" borderId="0" applyFont="0" applyFill="0" applyBorder="0" applyAlignment="0" applyProtection="0"/>
    <xf numFmtId="0" fontId="39" fillId="0" borderId="0"/>
  </cellStyleXfs>
  <cellXfs count="272">
    <xf numFmtId="0" fontId="0" fillId="0" borderId="0" xfId="0" applyFill="1" applyBorder="1" applyAlignment="1">
      <alignment horizontal="left" vertical="top"/>
    </xf>
    <xf numFmtId="0" fontId="3" fillId="0" borderId="0" xfId="0" applyFont="1" applyFill="1" applyBorder="1" applyAlignment="1">
      <alignment horizontal="left" vertical="top"/>
    </xf>
    <xf numFmtId="0" fontId="4" fillId="0" borderId="1" xfId="0" applyFont="1" applyFill="1" applyBorder="1" applyAlignment="1">
      <alignment horizontal="center" vertical="top" wrapText="1"/>
    </xf>
    <xf numFmtId="0" fontId="4" fillId="0" borderId="1" xfId="0" applyFont="1" applyFill="1" applyBorder="1" applyAlignment="1">
      <alignment horizontal="right" vertical="top" wrapText="1"/>
    </xf>
    <xf numFmtId="0" fontId="3" fillId="2" borderId="1" xfId="0" applyFont="1" applyFill="1" applyBorder="1" applyAlignment="1">
      <alignment horizontal="left" wrapText="1"/>
    </xf>
    <xf numFmtId="0" fontId="4" fillId="0" borderId="1" xfId="0" applyFont="1" applyFill="1" applyBorder="1" applyAlignment="1">
      <alignment horizontal="right" vertical="center" wrapText="1"/>
    </xf>
    <xf numFmtId="0" fontId="3" fillId="0" borderId="1" xfId="0" applyFont="1" applyFill="1" applyBorder="1" applyAlignment="1">
      <alignment horizontal="left" vertical="top" wrapText="1"/>
    </xf>
    <xf numFmtId="0" fontId="3" fillId="0" borderId="1" xfId="0" applyFont="1" applyFill="1" applyBorder="1" applyAlignment="1">
      <alignment horizontal="left" wrapText="1"/>
    </xf>
    <xf numFmtId="0" fontId="3" fillId="0" borderId="1" xfId="0" applyFont="1" applyFill="1" applyBorder="1" applyAlignment="1">
      <alignment horizontal="left" vertical="center" wrapText="1"/>
    </xf>
    <xf numFmtId="0" fontId="6" fillId="0" borderId="0" xfId="1" applyFill="1" applyBorder="1" applyAlignment="1">
      <alignment horizontal="left" vertical="top"/>
    </xf>
    <xf numFmtId="0" fontId="6" fillId="0" borderId="0" xfId="1" applyFill="1" applyBorder="1" applyAlignment="1">
      <alignment horizontal="center" vertical="top"/>
    </xf>
    <xf numFmtId="43" fontId="5" fillId="0" borderId="1" xfId="3" applyFont="1" applyFill="1" applyBorder="1" applyAlignment="1">
      <alignment horizontal="right" vertical="center" shrinkToFit="1"/>
    </xf>
    <xf numFmtId="10" fontId="5" fillId="0" borderId="1" xfId="4" applyNumberFormat="1" applyFont="1" applyFill="1" applyBorder="1" applyAlignment="1">
      <alignment horizontal="center" vertical="center" shrinkToFit="1"/>
    </xf>
    <xf numFmtId="43" fontId="4" fillId="0" borderId="1" xfId="0" applyNumberFormat="1" applyFont="1" applyFill="1" applyBorder="1" applyAlignment="1">
      <alignment horizontal="right" vertical="top" wrapText="1"/>
    </xf>
    <xf numFmtId="9" fontId="3" fillId="0" borderId="1" xfId="4" applyFont="1" applyFill="1" applyBorder="1" applyAlignment="1">
      <alignment horizontal="center" vertical="top" shrinkToFit="1"/>
    </xf>
    <xf numFmtId="10" fontId="3" fillId="0" borderId="1" xfId="4" applyNumberFormat="1" applyFont="1" applyFill="1" applyBorder="1" applyAlignment="1">
      <alignment horizontal="center" vertical="top" shrinkToFit="1"/>
    </xf>
    <xf numFmtId="10" fontId="0" fillId="0" borderId="0" xfId="0" applyNumberFormat="1" applyFill="1" applyBorder="1" applyAlignment="1">
      <alignment horizontal="center" vertical="top"/>
    </xf>
    <xf numFmtId="43" fontId="0" fillId="0" borderId="0" xfId="3" applyFont="1" applyFill="1" applyBorder="1" applyAlignment="1">
      <alignment horizontal="center" vertical="top"/>
    </xf>
    <xf numFmtId="9" fontId="3" fillId="0" borderId="1" xfId="4" applyFont="1" applyFill="1" applyBorder="1" applyAlignment="1">
      <alignment horizontal="center" vertical="center" shrinkToFit="1"/>
    </xf>
    <xf numFmtId="9" fontId="3" fillId="0" borderId="1" xfId="4" applyFont="1" applyFill="1" applyBorder="1" applyAlignment="1">
      <alignment horizontal="right" vertical="center" shrinkToFit="1"/>
    </xf>
    <xf numFmtId="43" fontId="4" fillId="0" borderId="1" xfId="0" applyNumberFormat="1" applyFont="1" applyFill="1" applyBorder="1" applyAlignment="1">
      <alignment horizontal="right" vertical="center" wrapText="1"/>
    </xf>
    <xf numFmtId="10" fontId="2" fillId="0" borderId="1" xfId="4" applyNumberFormat="1" applyFont="1" applyFill="1" applyBorder="1" applyAlignment="1">
      <alignment horizontal="center" vertical="center" wrapText="1"/>
    </xf>
    <xf numFmtId="10" fontId="2" fillId="0" borderId="1" xfId="0" applyNumberFormat="1" applyFont="1" applyFill="1" applyBorder="1" applyAlignment="1">
      <alignment horizontal="center" vertical="center" wrapText="1"/>
    </xf>
    <xf numFmtId="10" fontId="3" fillId="0" borderId="1" xfId="4" applyNumberFormat="1" applyFont="1" applyFill="1" applyBorder="1" applyAlignment="1">
      <alignment horizontal="right" vertical="center" shrinkToFit="1"/>
    </xf>
    <xf numFmtId="10" fontId="3" fillId="0" borderId="1" xfId="4" applyNumberFormat="1" applyFont="1" applyFill="1" applyBorder="1" applyAlignment="1">
      <alignment horizontal="right" vertical="top" shrinkToFit="1"/>
    </xf>
    <xf numFmtId="43" fontId="5" fillId="0" borderId="1" xfId="3" applyFont="1" applyFill="1" applyBorder="1" applyAlignment="1">
      <alignment horizontal="center" vertical="center" shrinkToFit="1"/>
    </xf>
    <xf numFmtId="0" fontId="9" fillId="0" borderId="0" xfId="5" applyFont="1"/>
    <xf numFmtId="0" fontId="6" fillId="0" borderId="0" xfId="0" applyFont="1" applyFill="1" applyBorder="1" applyAlignment="1">
      <alignment horizontal="left" vertical="top"/>
    </xf>
    <xf numFmtId="0" fontId="10" fillId="0" borderId="0" xfId="5" applyFont="1" applyAlignment="1">
      <alignment vertical="center"/>
    </xf>
    <xf numFmtId="0" fontId="11" fillId="0" borderId="0" xfId="5" applyFont="1" applyAlignment="1">
      <alignment vertical="center"/>
    </xf>
    <xf numFmtId="0" fontId="12" fillId="0" borderId="0" xfId="6"/>
    <xf numFmtId="0" fontId="12" fillId="0" borderId="0" xfId="6" applyBorder="1"/>
    <xf numFmtId="0" fontId="13" fillId="0" borderId="0" xfId="6" applyFont="1" applyBorder="1" applyAlignment="1">
      <alignment vertical="center"/>
    </xf>
    <xf numFmtId="0" fontId="14" fillId="0" borderId="34" xfId="7" applyFont="1" applyFill="1" applyBorder="1" applyAlignment="1">
      <alignment horizontal="center" vertical="center" wrapText="1"/>
    </xf>
    <xf numFmtId="0" fontId="17" fillId="0" borderId="34" xfId="7" applyFont="1" applyFill="1" applyBorder="1" applyAlignment="1">
      <alignment horizontal="center" vertical="top" wrapText="1"/>
    </xf>
    <xf numFmtId="0" fontId="17" fillId="0" borderId="34" xfId="7" applyFont="1" applyFill="1" applyBorder="1" applyAlignment="1">
      <alignment horizontal="left" vertical="top" wrapText="1"/>
    </xf>
    <xf numFmtId="10" fontId="18" fillId="0" borderId="34" xfId="7" applyNumberFormat="1" applyFont="1" applyFill="1" applyBorder="1" applyAlignment="1">
      <alignment horizontal="center" vertical="top" shrinkToFit="1"/>
    </xf>
    <xf numFmtId="0" fontId="17" fillId="9" borderId="34" xfId="7" applyFont="1" applyFill="1" applyBorder="1" applyAlignment="1">
      <alignment horizontal="center" vertical="top" wrapText="1"/>
    </xf>
    <xf numFmtId="0" fontId="17" fillId="9" borderId="34" xfId="7" applyFont="1" applyFill="1" applyBorder="1" applyAlignment="1">
      <alignment horizontal="left" vertical="top" wrapText="1"/>
    </xf>
    <xf numFmtId="10" fontId="18" fillId="9" borderId="34" xfId="7" applyNumberFormat="1" applyFont="1" applyFill="1" applyBorder="1" applyAlignment="1">
      <alignment horizontal="center" vertical="top" shrinkToFit="1"/>
    </xf>
    <xf numFmtId="0" fontId="14" fillId="9" borderId="34" xfId="7" applyFont="1" applyFill="1" applyBorder="1" applyAlignment="1">
      <alignment horizontal="center" vertical="top" wrapText="1"/>
    </xf>
    <xf numFmtId="10" fontId="19" fillId="9" borderId="34" xfId="7" applyNumberFormat="1" applyFont="1" applyFill="1" applyBorder="1" applyAlignment="1">
      <alignment horizontal="center" vertical="top" shrinkToFit="1"/>
    </xf>
    <xf numFmtId="0" fontId="14" fillId="0" borderId="34" xfId="7" applyFont="1" applyFill="1" applyBorder="1" applyAlignment="1">
      <alignment horizontal="center" vertical="top" wrapText="1"/>
    </xf>
    <xf numFmtId="10" fontId="19" fillId="0" borderId="34" xfId="7" applyNumberFormat="1" applyFont="1" applyFill="1" applyBorder="1" applyAlignment="1">
      <alignment horizontal="center" vertical="top" shrinkToFit="1"/>
    </xf>
    <xf numFmtId="0" fontId="1" fillId="9" borderId="34" xfId="7" applyFill="1" applyBorder="1" applyAlignment="1">
      <alignment horizontal="left" vertical="top" wrapText="1"/>
    </xf>
    <xf numFmtId="10" fontId="15" fillId="7" borderId="34" xfId="7" applyNumberFormat="1" applyFont="1" applyFill="1" applyBorder="1" applyAlignment="1">
      <alignment horizontal="center" vertical="top" shrinkToFit="1"/>
    </xf>
    <xf numFmtId="10" fontId="1" fillId="0" borderId="0" xfId="8" applyNumberFormat="1" applyAlignment="1">
      <alignment horizontal="center" vertical="justify"/>
    </xf>
    <xf numFmtId="0" fontId="0" fillId="0" borderId="0" xfId="0" applyFill="1" applyBorder="1" applyAlignment="1">
      <alignment horizontal="center" vertical="top"/>
    </xf>
    <xf numFmtId="0" fontId="33" fillId="0" borderId="22" xfId="1" applyFont="1" applyFill="1" applyBorder="1" applyAlignment="1">
      <alignment horizontal="center" vertical="top"/>
    </xf>
    <xf numFmtId="0" fontId="33" fillId="0" borderId="23" xfId="1" applyFont="1" applyFill="1" applyBorder="1" applyAlignment="1">
      <alignment horizontal="center" vertical="top"/>
    </xf>
    <xf numFmtId="10" fontId="35" fillId="12" borderId="9" xfId="1" applyNumberFormat="1" applyFont="1" applyFill="1" applyBorder="1" applyAlignment="1">
      <alignment horizontal="center" vertical="top" shrinkToFit="1"/>
    </xf>
    <xf numFmtId="10" fontId="12" fillId="0" borderId="9" xfId="1" applyNumberFormat="1" applyFont="1" applyFill="1" applyBorder="1" applyAlignment="1">
      <alignment horizontal="center" vertical="center" shrinkToFit="1"/>
    </xf>
    <xf numFmtId="10" fontId="12" fillId="0" borderId="9" xfId="1" applyNumberFormat="1" applyFont="1" applyFill="1" applyBorder="1" applyAlignment="1">
      <alignment horizontal="center" vertical="top" shrinkToFit="1"/>
    </xf>
    <xf numFmtId="10" fontId="33" fillId="0" borderId="9" xfId="4" applyNumberFormat="1" applyFont="1" applyFill="1" applyBorder="1" applyAlignment="1">
      <alignment horizontal="center" vertical="top"/>
    </xf>
    <xf numFmtId="10" fontId="35" fillId="10" borderId="9" xfId="4" applyNumberFormat="1" applyFont="1" applyFill="1" applyBorder="1" applyAlignment="1">
      <alignment horizontal="center" vertical="center" wrapText="1"/>
    </xf>
    <xf numFmtId="0" fontId="6" fillId="0" borderId="9" xfId="1" applyFill="1" applyBorder="1" applyAlignment="1">
      <alignment horizontal="left" vertical="top"/>
    </xf>
    <xf numFmtId="0" fontId="34" fillId="12" borderId="9" xfId="1" applyFont="1" applyFill="1" applyBorder="1" applyAlignment="1">
      <alignment horizontal="left" vertical="top" wrapText="1" indent="2"/>
    </xf>
    <xf numFmtId="0" fontId="12" fillId="0" borderId="9" xfId="1" applyFont="1" applyFill="1" applyBorder="1" applyAlignment="1">
      <alignment horizontal="left" vertical="center" wrapText="1" indent="7"/>
    </xf>
    <xf numFmtId="0" fontId="12" fillId="0" borderId="9" xfId="1" applyFont="1" applyFill="1" applyBorder="1" applyAlignment="1">
      <alignment horizontal="left" vertical="top" wrapText="1" indent="7"/>
    </xf>
    <xf numFmtId="0" fontId="33" fillId="12" borderId="9" xfId="1" applyFont="1" applyFill="1" applyBorder="1" applyAlignment="1">
      <alignment horizontal="left" vertical="top" wrapText="1" indent="2"/>
    </xf>
    <xf numFmtId="0" fontId="35" fillId="10" borderId="9" xfId="1" applyFont="1" applyFill="1" applyBorder="1" applyAlignment="1">
      <alignment horizontal="left" vertical="center" wrapText="1" indent="2"/>
    </xf>
    <xf numFmtId="0" fontId="38" fillId="0" borderId="9" xfId="1" applyFont="1" applyFill="1" applyBorder="1" applyAlignment="1">
      <alignment horizontal="center" vertical="top" wrapText="1"/>
    </xf>
    <xf numFmtId="0" fontId="4" fillId="0" borderId="9" xfId="1" applyFont="1" applyFill="1" applyBorder="1" applyAlignment="1">
      <alignment horizontal="center" vertical="top" wrapText="1"/>
    </xf>
    <xf numFmtId="0" fontId="40" fillId="0" borderId="0" xfId="8317" applyFont="1" applyBorder="1" applyAlignment="1">
      <alignment vertical="top" wrapText="1"/>
    </xf>
    <xf numFmtId="0" fontId="8" fillId="0" borderId="0" xfId="5"/>
    <xf numFmtId="0" fontId="42" fillId="13" borderId="0" xfId="5" applyFont="1" applyFill="1" applyAlignment="1">
      <alignment horizontal="left" vertical="top" wrapText="1"/>
    </xf>
    <xf numFmtId="0" fontId="41" fillId="13" borderId="35" xfId="5" applyFont="1" applyFill="1" applyBorder="1" applyAlignment="1">
      <alignment horizontal="center" vertical="top" wrapText="1"/>
    </xf>
    <xf numFmtId="0" fontId="43" fillId="14" borderId="35" xfId="5" applyFont="1" applyFill="1" applyBorder="1" applyAlignment="1">
      <alignment horizontal="left" vertical="top" wrapText="1"/>
    </xf>
    <xf numFmtId="0" fontId="43" fillId="14" borderId="35" xfId="5" applyFont="1" applyFill="1" applyBorder="1" applyAlignment="1">
      <alignment horizontal="right" vertical="top" wrapText="1"/>
    </xf>
    <xf numFmtId="0" fontId="43" fillId="14" borderId="35" xfId="5" applyFont="1" applyFill="1" applyBorder="1" applyAlignment="1">
      <alignment horizontal="center" vertical="top" wrapText="1"/>
    </xf>
    <xf numFmtId="177" fontId="43" fillId="14" borderId="35" xfId="5" applyNumberFormat="1" applyFont="1" applyFill="1" applyBorder="1" applyAlignment="1">
      <alignment horizontal="right" vertical="top" wrapText="1"/>
    </xf>
    <xf numFmtId="4" fontId="43" fillId="14" borderId="35" xfId="5" applyNumberFormat="1" applyFont="1" applyFill="1" applyBorder="1" applyAlignment="1">
      <alignment horizontal="right" vertical="top" wrapText="1"/>
    </xf>
    <xf numFmtId="0" fontId="43" fillId="14" borderId="36" xfId="5" applyFont="1" applyFill="1" applyBorder="1" applyAlignment="1">
      <alignment horizontal="left" vertical="top" wrapText="1"/>
    </xf>
    <xf numFmtId="0" fontId="9" fillId="13" borderId="0" xfId="5" applyFont="1" applyFill="1" applyAlignment="1">
      <alignment horizontal="center" vertical="top" wrapText="1"/>
    </xf>
    <xf numFmtId="0" fontId="42" fillId="13" borderId="0" xfId="5" applyFont="1" applyFill="1" applyBorder="1" applyAlignment="1">
      <alignment horizontal="left" vertical="top" wrapText="1"/>
    </xf>
    <xf numFmtId="0" fontId="42" fillId="13" borderId="0" xfId="5" applyFont="1" applyFill="1" applyBorder="1" applyAlignment="1">
      <alignment horizontal="center" vertical="top" wrapText="1"/>
    </xf>
    <xf numFmtId="0" fontId="42" fillId="13" borderId="0" xfId="5" applyFont="1" applyFill="1" applyBorder="1" applyAlignment="1">
      <alignment horizontal="center" vertical="center" wrapText="1"/>
    </xf>
    <xf numFmtId="0" fontId="8" fillId="0" borderId="0" xfId="5" applyAlignment="1">
      <alignment horizontal="center"/>
    </xf>
    <xf numFmtId="0" fontId="8" fillId="0" borderId="0" xfId="5" applyAlignment="1"/>
    <xf numFmtId="0" fontId="9" fillId="0" borderId="35" xfId="5" applyFont="1" applyFill="1" applyBorder="1" applyAlignment="1">
      <alignment horizontal="left" vertical="top" wrapText="1"/>
    </xf>
    <xf numFmtId="0" fontId="9" fillId="0" borderId="35" xfId="5" applyFont="1" applyFill="1" applyBorder="1" applyAlignment="1">
      <alignment horizontal="right" vertical="top" wrapText="1"/>
    </xf>
    <xf numFmtId="0" fontId="9" fillId="0" borderId="35" xfId="5" applyFont="1" applyFill="1" applyBorder="1" applyAlignment="1">
      <alignment horizontal="center" vertical="top" wrapText="1"/>
    </xf>
    <xf numFmtId="177" fontId="9" fillId="0" borderId="35" xfId="5" applyNumberFormat="1" applyFont="1" applyFill="1" applyBorder="1" applyAlignment="1">
      <alignment horizontal="right" vertical="top" wrapText="1"/>
    </xf>
    <xf numFmtId="4" fontId="9" fillId="0" borderId="35" xfId="5" applyNumberFormat="1" applyFont="1" applyFill="1" applyBorder="1" applyAlignment="1">
      <alignment horizontal="right" vertical="top" wrapText="1"/>
    </xf>
    <xf numFmtId="0" fontId="9" fillId="0" borderId="0" xfId="5" applyFont="1" applyFill="1" applyAlignment="1">
      <alignment horizontal="right" vertical="top" wrapText="1"/>
    </xf>
    <xf numFmtId="4" fontId="9" fillId="0" borderId="0" xfId="5" applyNumberFormat="1" applyFont="1" applyFill="1" applyAlignment="1">
      <alignment horizontal="right" vertical="top" wrapText="1"/>
    </xf>
    <xf numFmtId="0" fontId="41" fillId="0" borderId="35" xfId="5" applyFont="1" applyFill="1" applyBorder="1" applyAlignment="1">
      <alignment horizontal="left" vertical="top" wrapText="1"/>
    </xf>
    <xf numFmtId="0" fontId="41" fillId="0" borderId="35" xfId="5" applyFont="1" applyFill="1" applyBorder="1" applyAlignment="1">
      <alignment horizontal="right" vertical="top" wrapText="1"/>
    </xf>
    <xf numFmtId="0" fontId="41" fillId="0" borderId="35" xfId="5" applyFont="1" applyFill="1" applyBorder="1" applyAlignment="1">
      <alignment horizontal="center" vertical="top" wrapText="1"/>
    </xf>
    <xf numFmtId="10" fontId="33" fillId="0" borderId="20" xfId="4" applyNumberFormat="1" applyFont="1" applyFill="1" applyBorder="1" applyAlignment="1">
      <alignment horizontal="center" vertical="center"/>
    </xf>
    <xf numFmtId="0" fontId="12" fillId="0" borderId="9" xfId="1" applyFont="1" applyFill="1" applyBorder="1" applyAlignment="1">
      <alignment horizontal="left" vertical="center" wrapText="1"/>
    </xf>
    <xf numFmtId="9" fontId="33" fillId="0" borderId="0" xfId="4" applyFont="1" applyFill="1" applyBorder="1" applyAlignment="1">
      <alignment horizontal="center" vertical="center"/>
    </xf>
    <xf numFmtId="0" fontId="6" fillId="0" borderId="0" xfId="1" applyFill="1" applyBorder="1" applyAlignment="1">
      <alignment horizontal="left" vertical="center"/>
    </xf>
    <xf numFmtId="4" fontId="8" fillId="0" borderId="0" xfId="5" applyNumberFormat="1"/>
    <xf numFmtId="0" fontId="43" fillId="14" borderId="35" xfId="5" applyFont="1" applyFill="1" applyBorder="1" applyAlignment="1">
      <alignment horizontal="left" vertical="top" wrapText="1"/>
    </xf>
    <xf numFmtId="0" fontId="9" fillId="0" borderId="35" xfId="5" applyFont="1" applyFill="1" applyBorder="1" applyAlignment="1">
      <alignment horizontal="left" vertical="top" wrapText="1"/>
    </xf>
    <xf numFmtId="2" fontId="8" fillId="0" borderId="0" xfId="5" applyNumberFormat="1"/>
    <xf numFmtId="0" fontId="9" fillId="0" borderId="0" xfId="5" applyFont="1" applyFill="1" applyBorder="1" applyAlignment="1">
      <alignment horizontal="right" vertical="top" wrapText="1"/>
    </xf>
    <xf numFmtId="4" fontId="9" fillId="0" borderId="0" xfId="5" applyNumberFormat="1" applyFont="1" applyFill="1" applyBorder="1" applyAlignment="1">
      <alignment horizontal="right" vertical="top" wrapText="1"/>
    </xf>
    <xf numFmtId="0" fontId="41" fillId="0" borderId="37" xfId="5" applyFont="1" applyFill="1" applyBorder="1" applyAlignment="1">
      <alignment horizontal="left" vertical="top" wrapText="1"/>
    </xf>
    <xf numFmtId="0" fontId="41" fillId="0" borderId="38" xfId="5" applyFont="1" applyFill="1" applyBorder="1" applyAlignment="1">
      <alignment horizontal="right" vertical="top" wrapText="1"/>
    </xf>
    <xf numFmtId="0" fontId="41" fillId="0" borderId="38" xfId="5" applyFont="1" applyFill="1" applyBorder="1" applyAlignment="1">
      <alignment horizontal="left" vertical="top" wrapText="1"/>
    </xf>
    <xf numFmtId="0" fontId="41" fillId="0" borderId="38" xfId="5" applyFont="1" applyFill="1" applyBorder="1" applyAlignment="1">
      <alignment horizontal="center" vertical="top" wrapText="1"/>
    </xf>
    <xf numFmtId="0" fontId="41" fillId="0" borderId="39" xfId="5" applyFont="1" applyFill="1" applyBorder="1" applyAlignment="1">
      <alignment horizontal="right" vertical="top" wrapText="1"/>
    </xf>
    <xf numFmtId="0" fontId="43" fillId="14" borderId="40" xfId="5" applyFont="1" applyFill="1" applyBorder="1" applyAlignment="1">
      <alignment horizontal="left" vertical="top" wrapText="1"/>
    </xf>
    <xf numFmtId="4" fontId="43" fillId="14" borderId="41" xfId="5" applyNumberFormat="1" applyFont="1" applyFill="1" applyBorder="1" applyAlignment="1">
      <alignment horizontal="right" vertical="top" wrapText="1"/>
    </xf>
    <xf numFmtId="0" fontId="9" fillId="0" borderId="40" xfId="5" applyFont="1" applyFill="1" applyBorder="1" applyAlignment="1">
      <alignment horizontal="left" vertical="top" wrapText="1"/>
    </xf>
    <xf numFmtId="4" fontId="9" fillId="0" borderId="41" xfId="5" applyNumberFormat="1" applyFont="1" applyFill="1" applyBorder="1" applyAlignment="1">
      <alignment horizontal="right" vertical="top" wrapText="1"/>
    </xf>
    <xf numFmtId="0" fontId="9" fillId="0" borderId="42" xfId="5" applyFont="1" applyFill="1" applyBorder="1" applyAlignment="1">
      <alignment horizontal="right" vertical="top" wrapText="1"/>
    </xf>
    <xf numFmtId="4" fontId="9" fillId="0" borderId="43" xfId="5" applyNumberFormat="1" applyFont="1" applyFill="1" applyBorder="1" applyAlignment="1">
      <alignment horizontal="right" vertical="top" wrapText="1"/>
    </xf>
    <xf numFmtId="0" fontId="9" fillId="0" borderId="44" xfId="5" applyFont="1" applyFill="1" applyBorder="1" applyAlignment="1">
      <alignment horizontal="right" vertical="top" wrapText="1"/>
    </xf>
    <xf numFmtId="0" fontId="9" fillId="0" borderId="45" xfId="5" applyFont="1" applyFill="1" applyBorder="1" applyAlignment="1">
      <alignment horizontal="right" vertical="top" wrapText="1"/>
    </xf>
    <xf numFmtId="4" fontId="9" fillId="0" borderId="45" xfId="5" applyNumberFormat="1" applyFont="1" applyFill="1" applyBorder="1" applyAlignment="1">
      <alignment horizontal="right" vertical="top" wrapText="1"/>
    </xf>
    <xf numFmtId="4" fontId="9" fillId="0" borderId="46" xfId="5" applyNumberFormat="1" applyFont="1" applyFill="1" applyBorder="1" applyAlignment="1">
      <alignment horizontal="right" vertical="top" wrapText="1"/>
    </xf>
    <xf numFmtId="0" fontId="13" fillId="0" borderId="16" xfId="1" applyFont="1" applyFill="1" applyBorder="1" applyAlignment="1">
      <alignment vertical="center" wrapText="1"/>
    </xf>
    <xf numFmtId="0" fontId="44" fillId="0" borderId="0" xfId="1" applyFont="1" applyFill="1" applyBorder="1" applyAlignment="1">
      <alignment horizontal="left" vertical="top"/>
    </xf>
    <xf numFmtId="0" fontId="44" fillId="0" borderId="0" xfId="1" applyFont="1" applyFill="1" applyBorder="1" applyAlignment="1">
      <alignment horizontal="center" vertical="top"/>
    </xf>
    <xf numFmtId="0" fontId="13" fillId="0" borderId="17" xfId="1" applyFont="1" applyFill="1" applyBorder="1" applyAlignment="1">
      <alignment horizontal="right" vertical="center" wrapText="1"/>
    </xf>
    <xf numFmtId="0" fontId="13" fillId="0" borderId="18" xfId="1" applyFont="1" applyFill="1" applyBorder="1" applyAlignment="1">
      <alignment vertical="top" wrapText="1"/>
    </xf>
    <xf numFmtId="0" fontId="39" fillId="0" borderId="24" xfId="1" applyFont="1" applyFill="1" applyBorder="1" applyAlignment="1">
      <alignment horizontal="left" wrapText="1"/>
    </xf>
    <xf numFmtId="0" fontId="13" fillId="0" borderId="18" xfId="1" applyFont="1" applyFill="1" applyBorder="1" applyAlignment="1">
      <alignment horizontal="left" vertical="top" wrapText="1"/>
    </xf>
    <xf numFmtId="0" fontId="13" fillId="0" borderId="19" xfId="1" applyFont="1" applyFill="1" applyBorder="1" applyAlignment="1">
      <alignment horizontal="right" vertical="top" wrapText="1"/>
    </xf>
    <xf numFmtId="0" fontId="39" fillId="0" borderId="25" xfId="1" applyFont="1" applyFill="1" applyBorder="1" applyAlignment="1">
      <alignment horizontal="left" wrapText="1"/>
    </xf>
    <xf numFmtId="10" fontId="45" fillId="0" borderId="20" xfId="1" applyNumberFormat="1" applyFont="1" applyFill="1" applyBorder="1" applyAlignment="1">
      <alignment horizontal="left" vertical="top" shrinkToFit="1"/>
    </xf>
    <xf numFmtId="0" fontId="13" fillId="0" borderId="21" xfId="1" applyFont="1" applyFill="1" applyBorder="1" applyAlignment="1">
      <alignment horizontal="right" vertical="top" wrapText="1"/>
    </xf>
    <xf numFmtId="164" fontId="45" fillId="0" borderId="22" xfId="1" applyNumberFormat="1" applyFont="1" applyFill="1" applyBorder="1" applyAlignment="1">
      <alignment horizontal="left" vertical="top" shrinkToFit="1"/>
    </xf>
    <xf numFmtId="0" fontId="39" fillId="0" borderId="22" xfId="1" applyFont="1" applyFill="1" applyBorder="1" applyAlignment="1">
      <alignment horizontal="center" wrapText="1"/>
    </xf>
    <xf numFmtId="0" fontId="39" fillId="0" borderId="23" xfId="1" applyFont="1" applyFill="1" applyBorder="1" applyAlignment="1">
      <alignment horizontal="left" wrapText="1"/>
    </xf>
    <xf numFmtId="0" fontId="39" fillId="0" borderId="13" xfId="1" applyFont="1" applyFill="1" applyBorder="1" applyAlignment="1">
      <alignment horizontal="left" wrapText="1"/>
    </xf>
    <xf numFmtId="0" fontId="13" fillId="0" borderId="6" xfId="1" applyFont="1" applyFill="1" applyBorder="1" applyAlignment="1">
      <alignment horizontal="center" vertical="top" wrapText="1"/>
    </xf>
    <xf numFmtId="0" fontId="13" fillId="0" borderId="1" xfId="1" applyFont="1" applyFill="1" applyBorder="1" applyAlignment="1">
      <alignment horizontal="center" vertical="center" wrapText="1"/>
    </xf>
    <xf numFmtId="0" fontId="13" fillId="0" borderId="1" xfId="1" applyFont="1" applyFill="1" applyBorder="1" applyAlignment="1">
      <alignment horizontal="left" vertical="center" wrapText="1"/>
    </xf>
    <xf numFmtId="1" fontId="45" fillId="3" borderId="1" xfId="1" applyNumberFormat="1" applyFont="1" applyFill="1" applyBorder="1" applyAlignment="1">
      <alignment horizontal="center" vertical="top" shrinkToFit="1"/>
    </xf>
    <xf numFmtId="0" fontId="39" fillId="3" borderId="1" xfId="1" applyFont="1" applyFill="1" applyBorder="1" applyAlignment="1">
      <alignment horizontal="left" wrapText="1"/>
    </xf>
    <xf numFmtId="0" fontId="13" fillId="3" borderId="2" xfId="1" applyFont="1" applyFill="1" applyBorder="1" applyAlignment="1">
      <alignment vertical="top" wrapText="1"/>
    </xf>
    <xf numFmtId="0" fontId="13" fillId="3" borderId="3" xfId="1" applyFont="1" applyFill="1" applyBorder="1" applyAlignment="1">
      <alignment vertical="top" wrapText="1"/>
    </xf>
    <xf numFmtId="0" fontId="13" fillId="3" borderId="4" xfId="1" applyFont="1" applyFill="1" applyBorder="1" applyAlignment="1">
      <alignment vertical="top" wrapText="1"/>
    </xf>
    <xf numFmtId="0" fontId="40" fillId="0" borderId="1" xfId="1" applyFont="1" applyFill="1" applyBorder="1" applyAlignment="1">
      <alignment horizontal="center" vertical="top" wrapText="1"/>
    </xf>
    <xf numFmtId="0" fontId="39" fillId="0" borderId="1" xfId="1" applyFont="1" applyFill="1" applyBorder="1" applyAlignment="1">
      <alignment horizontal="center" vertical="center" wrapText="1"/>
    </xf>
    <xf numFmtId="0" fontId="40" fillId="0" borderId="1" xfId="1" applyFont="1" applyFill="1" applyBorder="1" applyAlignment="1">
      <alignment horizontal="left" vertical="top" wrapText="1"/>
    </xf>
    <xf numFmtId="4" fontId="39" fillId="0" borderId="1" xfId="1" applyNumberFormat="1" applyFont="1" applyFill="1" applyBorder="1" applyAlignment="1">
      <alignment horizontal="center" vertical="top" shrinkToFit="1"/>
    </xf>
    <xf numFmtId="43" fontId="40" fillId="0" borderId="1" xfId="3" applyFont="1" applyFill="1" applyBorder="1" applyAlignment="1">
      <alignment horizontal="center" vertical="top" wrapText="1"/>
    </xf>
    <xf numFmtId="43" fontId="39" fillId="0" borderId="1" xfId="2" applyFont="1" applyFill="1" applyBorder="1" applyAlignment="1">
      <alignment horizontal="center" vertical="center" wrapText="1"/>
    </xf>
    <xf numFmtId="43" fontId="39" fillId="0" borderId="2" xfId="3" applyFont="1" applyFill="1" applyBorder="1" applyAlignment="1">
      <alignment horizontal="center" vertical="center" wrapText="1"/>
    </xf>
    <xf numFmtId="178" fontId="46" fillId="0" borderId="0" xfId="8317" applyNumberFormat="1" applyFont="1" applyBorder="1" applyAlignment="1">
      <alignment horizontal="center" vertical="center" wrapText="1"/>
    </xf>
    <xf numFmtId="43" fontId="44" fillId="0" borderId="0" xfId="1" applyNumberFormat="1" applyFont="1" applyFill="1" applyBorder="1" applyAlignment="1">
      <alignment horizontal="center" vertical="top"/>
    </xf>
    <xf numFmtId="0" fontId="39" fillId="0" borderId="0" xfId="1" applyFont="1" applyFill="1" applyBorder="1" applyAlignment="1">
      <alignment horizontal="center" vertical="top"/>
    </xf>
    <xf numFmtId="0" fontId="13" fillId="4" borderId="3" xfId="1" applyFont="1" applyFill="1" applyBorder="1" applyAlignment="1">
      <alignment vertical="top" wrapText="1"/>
    </xf>
    <xf numFmtId="43" fontId="13" fillId="4" borderId="3" xfId="3" applyFont="1" applyFill="1" applyBorder="1" applyAlignment="1">
      <alignment vertical="top" wrapText="1"/>
    </xf>
    <xf numFmtId="0" fontId="13" fillId="4" borderId="2" xfId="1" applyFont="1" applyFill="1" applyBorder="1" applyAlignment="1">
      <alignment horizontal="right" vertical="top" wrapText="1"/>
    </xf>
    <xf numFmtId="43" fontId="45" fillId="4" borderId="1" xfId="3" applyFont="1" applyFill="1" applyBorder="1" applyAlignment="1">
      <alignment horizontal="center" vertical="top" shrinkToFit="1"/>
    </xf>
    <xf numFmtId="43" fontId="13" fillId="3" borderId="3" xfId="3" applyFont="1" applyFill="1" applyBorder="1" applyAlignment="1">
      <alignment vertical="top" wrapText="1"/>
    </xf>
    <xf numFmtId="43" fontId="13" fillId="3" borderId="4" xfId="3" applyFont="1" applyFill="1" applyBorder="1" applyAlignment="1">
      <alignment vertical="top" wrapText="1"/>
    </xf>
    <xf numFmtId="2" fontId="39" fillId="0" borderId="1" xfId="1" applyNumberFormat="1" applyFont="1" applyFill="1" applyBorder="1" applyAlignment="1">
      <alignment horizontal="center" vertical="top" shrinkToFit="1"/>
    </xf>
    <xf numFmtId="43" fontId="44" fillId="0" borderId="0" xfId="1" applyNumberFormat="1" applyFont="1" applyFill="1" applyBorder="1" applyAlignment="1">
      <alignment horizontal="left" vertical="top"/>
    </xf>
    <xf numFmtId="0" fontId="40" fillId="0" borderId="1" xfId="1" applyFont="1" applyFill="1" applyBorder="1" applyAlignment="1">
      <alignment horizontal="center" vertical="center" wrapText="1"/>
    </xf>
    <xf numFmtId="2" fontId="39" fillId="0" borderId="1" xfId="1" applyNumberFormat="1" applyFont="1" applyFill="1" applyBorder="1" applyAlignment="1">
      <alignment horizontal="center" vertical="center" shrinkToFit="1"/>
    </xf>
    <xf numFmtId="0" fontId="39" fillId="0" borderId="1" xfId="1" applyFont="1" applyFill="1" applyBorder="1" applyAlignment="1">
      <alignment horizontal="left" vertical="top" wrapText="1"/>
    </xf>
    <xf numFmtId="4" fontId="46" fillId="0" borderId="0" xfId="8317" applyNumberFormat="1" applyFont="1" applyFill="1" applyBorder="1" applyAlignment="1">
      <alignment horizontal="center" vertical="center" wrapText="1"/>
    </xf>
    <xf numFmtId="0" fontId="39" fillId="3" borderId="1" xfId="1" applyFont="1" applyFill="1" applyBorder="1" applyAlignment="1">
      <alignment horizontal="left" vertical="top" wrapText="1"/>
    </xf>
    <xf numFmtId="0" fontId="13" fillId="5" borderId="1" xfId="1" applyFont="1" applyFill="1" applyBorder="1" applyAlignment="1">
      <alignment horizontal="center" vertical="top" wrapText="1"/>
    </xf>
    <xf numFmtId="0" fontId="39" fillId="5" borderId="1" xfId="1" applyFont="1" applyFill="1" applyBorder="1" applyAlignment="1">
      <alignment horizontal="left" wrapText="1"/>
    </xf>
    <xf numFmtId="0" fontId="13" fillId="5" borderId="2" xfId="1" applyFont="1" applyFill="1" applyBorder="1" applyAlignment="1">
      <alignment vertical="top" wrapText="1"/>
    </xf>
    <xf numFmtId="0" fontId="13" fillId="5" borderId="3" xfId="1" applyFont="1" applyFill="1" applyBorder="1" applyAlignment="1">
      <alignment vertical="top" wrapText="1"/>
    </xf>
    <xf numFmtId="43" fontId="13" fillId="5" borderId="3" xfId="3" applyFont="1" applyFill="1" applyBorder="1" applyAlignment="1">
      <alignment vertical="top" wrapText="1"/>
    </xf>
    <xf numFmtId="43" fontId="13" fillId="5" borderId="4" xfId="3" applyFont="1" applyFill="1" applyBorder="1" applyAlignment="1">
      <alignment vertical="top" wrapText="1"/>
    </xf>
    <xf numFmtId="43" fontId="40" fillId="0" borderId="1" xfId="3" applyFont="1" applyFill="1" applyBorder="1" applyAlignment="1">
      <alignment horizontal="center" vertical="center" wrapText="1"/>
    </xf>
    <xf numFmtId="4" fontId="39" fillId="0" borderId="1" xfId="1" applyNumberFormat="1" applyFont="1" applyFill="1" applyBorder="1" applyAlignment="1">
      <alignment horizontal="center" vertical="center" shrinkToFit="1"/>
    </xf>
    <xf numFmtId="165" fontId="39" fillId="0" borderId="1" xfId="1" applyNumberFormat="1" applyFont="1" applyFill="1" applyBorder="1" applyAlignment="1">
      <alignment horizontal="center" vertical="center" shrinkToFit="1"/>
    </xf>
    <xf numFmtId="0" fontId="40" fillId="0" borderId="1" xfId="1" applyFont="1" applyFill="1" applyBorder="1" applyAlignment="1">
      <alignment horizontal="left" vertical="center" wrapText="1"/>
    </xf>
    <xf numFmtId="0" fontId="13" fillId="4" borderId="3" xfId="1" applyFont="1" applyFill="1" applyBorder="1" applyAlignment="1">
      <alignment vertical="center" wrapText="1"/>
    </xf>
    <xf numFmtId="43" fontId="13" fillId="4" borderId="3" xfId="3" applyFont="1" applyFill="1" applyBorder="1" applyAlignment="1">
      <alignment vertical="center" wrapText="1"/>
    </xf>
    <xf numFmtId="0" fontId="13" fillId="4" borderId="2" xfId="1" applyFont="1" applyFill="1" applyBorder="1" applyAlignment="1">
      <alignment horizontal="right" vertical="center" wrapText="1"/>
    </xf>
    <xf numFmtId="43" fontId="45" fillId="4" borderId="1" xfId="3" applyFont="1" applyFill="1" applyBorder="1" applyAlignment="1">
      <alignment horizontal="center" vertical="center" shrinkToFit="1"/>
    </xf>
    <xf numFmtId="0" fontId="13" fillId="4" borderId="2" xfId="1" applyFont="1" applyFill="1" applyBorder="1" applyAlignment="1">
      <alignment vertical="center" wrapText="1"/>
    </xf>
    <xf numFmtId="0" fontId="13" fillId="4" borderId="3" xfId="1" applyFont="1" applyFill="1" applyBorder="1" applyAlignment="1">
      <alignment horizontal="right" vertical="center" wrapText="1"/>
    </xf>
    <xf numFmtId="43" fontId="45" fillId="4" borderId="4" xfId="3" applyFont="1" applyFill="1" applyBorder="1" applyAlignment="1">
      <alignment horizontal="center" vertical="center" shrinkToFit="1"/>
    </xf>
    <xf numFmtId="4" fontId="46" fillId="0" borderId="0" xfId="8317" applyNumberFormat="1" applyFont="1" applyBorder="1" applyAlignment="1">
      <alignment horizontal="center" vertical="center" wrapText="1"/>
    </xf>
    <xf numFmtId="0" fontId="13" fillId="4" borderId="2" xfId="1" applyFont="1" applyFill="1" applyBorder="1" applyAlignment="1">
      <alignment vertical="top" wrapText="1"/>
    </xf>
    <xf numFmtId="0" fontId="13" fillId="6" borderId="2" xfId="1" applyFont="1" applyFill="1" applyBorder="1" applyAlignment="1">
      <alignment vertical="top" wrapText="1"/>
    </xf>
    <xf numFmtId="0" fontId="13" fillId="6" borderId="3" xfId="1" applyFont="1" applyFill="1" applyBorder="1" applyAlignment="1">
      <alignment vertical="top" wrapText="1"/>
    </xf>
    <xf numFmtId="0" fontId="13" fillId="6" borderId="4" xfId="1" applyFont="1" applyFill="1" applyBorder="1" applyAlignment="1">
      <alignment vertical="top" wrapText="1"/>
    </xf>
    <xf numFmtId="43" fontId="45" fillId="6" borderId="1" xfId="3" applyFont="1" applyFill="1" applyBorder="1" applyAlignment="1">
      <alignment horizontal="center" vertical="center" shrinkToFit="1"/>
    </xf>
    <xf numFmtId="43" fontId="47" fillId="0" borderId="0" xfId="3" applyFont="1" applyFill="1" applyBorder="1" applyAlignment="1">
      <alignment horizontal="center" vertical="top"/>
    </xf>
    <xf numFmtId="0" fontId="3" fillId="0" borderId="0" xfId="1" applyFont="1" applyFill="1" applyBorder="1" applyAlignment="1">
      <alignment horizontal="center" vertical="center" wrapText="1"/>
    </xf>
    <xf numFmtId="0" fontId="13" fillId="0" borderId="21" xfId="1" applyFont="1" applyFill="1" applyBorder="1" applyAlignment="1">
      <alignment horizontal="left" vertical="top" wrapText="1" indent="3"/>
    </xf>
    <xf numFmtId="0" fontId="13" fillId="0" borderId="22" xfId="1" applyFont="1" applyFill="1" applyBorder="1" applyAlignment="1">
      <alignment horizontal="left" vertical="top" wrapText="1" indent="3"/>
    </xf>
    <xf numFmtId="0" fontId="13" fillId="0" borderId="23" xfId="1" applyFont="1" applyFill="1" applyBorder="1" applyAlignment="1">
      <alignment horizontal="center" vertical="top" wrapText="1"/>
    </xf>
    <xf numFmtId="0" fontId="13" fillId="0" borderId="5" xfId="1" applyFont="1" applyFill="1" applyBorder="1" applyAlignment="1">
      <alignment horizontal="center" vertical="top" wrapText="1"/>
    </xf>
    <xf numFmtId="0" fontId="13" fillId="0" borderId="11" xfId="1" applyFont="1" applyFill="1" applyBorder="1" applyAlignment="1">
      <alignment horizontal="center" vertical="top" wrapText="1"/>
    </xf>
    <xf numFmtId="0" fontId="13" fillId="0" borderId="4" xfId="1" applyFont="1" applyFill="1" applyBorder="1" applyAlignment="1">
      <alignment horizontal="center" vertical="top" wrapText="1"/>
    </xf>
    <xf numFmtId="0" fontId="13" fillId="0" borderId="14" xfId="1" applyFont="1" applyFill="1" applyBorder="1" applyAlignment="1">
      <alignment horizontal="center" vertical="center" wrapText="1"/>
    </xf>
    <xf numFmtId="0" fontId="13" fillId="0" borderId="15" xfId="1" applyFont="1" applyFill="1" applyBorder="1" applyAlignment="1">
      <alignment horizontal="center" vertical="center" wrapText="1"/>
    </xf>
    <xf numFmtId="0" fontId="13" fillId="0" borderId="10" xfId="1" applyFont="1" applyFill="1" applyBorder="1" applyAlignment="1">
      <alignment horizontal="left" vertical="top" wrapText="1"/>
    </xf>
    <xf numFmtId="0" fontId="13" fillId="0" borderId="17" xfId="1" applyFont="1" applyFill="1" applyBorder="1" applyAlignment="1">
      <alignment horizontal="right" vertical="top" wrapText="1"/>
    </xf>
    <xf numFmtId="0" fontId="13" fillId="0" borderId="10" xfId="1" applyFont="1" applyFill="1" applyBorder="1" applyAlignment="1">
      <alignment horizontal="right" vertical="top" wrapText="1"/>
    </xf>
    <xf numFmtId="0" fontId="13" fillId="0" borderId="0" xfId="1" applyFont="1" applyFill="1" applyBorder="1" applyAlignment="1">
      <alignment horizontal="left" vertical="top" wrapText="1"/>
    </xf>
    <xf numFmtId="0" fontId="13" fillId="0" borderId="20" xfId="1" applyFont="1" applyFill="1" applyBorder="1" applyAlignment="1">
      <alignment horizontal="left" vertical="top" wrapText="1" indent="2"/>
    </xf>
    <xf numFmtId="0" fontId="13" fillId="0" borderId="19" xfId="1" applyFont="1" applyFill="1" applyBorder="1" applyAlignment="1">
      <alignment horizontal="right" vertical="top" wrapText="1"/>
    </xf>
    <xf numFmtId="0" fontId="13" fillId="0" borderId="0" xfId="1" applyFont="1" applyFill="1" applyBorder="1" applyAlignment="1">
      <alignment horizontal="right" vertical="top"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9" xfId="0" applyFont="1" applyFill="1" applyBorder="1" applyAlignment="1">
      <alignment horizontal="center" vertical="top" wrapText="1"/>
    </xf>
    <xf numFmtId="0" fontId="3" fillId="0" borderId="9" xfId="0" applyFont="1" applyFill="1" applyBorder="1" applyAlignment="1">
      <alignment horizontal="center" vertical="top" wrapText="1"/>
    </xf>
    <xf numFmtId="0" fontId="3" fillId="0" borderId="9" xfId="0" applyFont="1" applyFill="1" applyBorder="1" applyAlignment="1">
      <alignment horizontal="left" vertical="top"/>
    </xf>
    <xf numFmtId="0" fontId="2" fillId="0" borderId="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9" xfId="0" applyFont="1" applyFill="1" applyBorder="1" applyAlignment="1">
      <alignment horizontal="center" vertical="center" wrapText="1"/>
    </xf>
    <xf numFmtId="1" fontId="3" fillId="0" borderId="7" xfId="0" applyNumberFormat="1" applyFont="1" applyFill="1" applyBorder="1" applyAlignment="1">
      <alignment horizontal="center" vertical="center" shrinkToFit="1"/>
    </xf>
    <xf numFmtId="1" fontId="3" fillId="0" borderId="8" xfId="0" applyNumberFormat="1" applyFont="1" applyFill="1" applyBorder="1" applyAlignment="1">
      <alignment horizontal="center" vertical="center" shrinkToFit="1"/>
    </xf>
    <xf numFmtId="0" fontId="4" fillId="0" borderId="7" xfId="0" applyFont="1" applyFill="1" applyBorder="1" applyAlignment="1">
      <alignment horizontal="left" vertical="top" wrapText="1"/>
    </xf>
    <xf numFmtId="0" fontId="4" fillId="0" borderId="8" xfId="0" applyFont="1" applyFill="1" applyBorder="1" applyAlignment="1">
      <alignment horizontal="left" vertical="top" wrapText="1"/>
    </xf>
    <xf numFmtId="10" fontId="3" fillId="0" borderId="12" xfId="4" applyNumberFormat="1" applyFont="1" applyFill="1" applyBorder="1" applyAlignment="1">
      <alignment horizontal="center" vertical="center" shrinkToFit="1"/>
    </xf>
    <xf numFmtId="10" fontId="3" fillId="0" borderId="8" xfId="4" applyNumberFormat="1" applyFont="1" applyFill="1" applyBorder="1" applyAlignment="1">
      <alignment horizontal="center" vertical="center" shrinkToFit="1"/>
    </xf>
    <xf numFmtId="43" fontId="3" fillId="0" borderId="7" xfId="3" applyFont="1" applyFill="1" applyBorder="1" applyAlignment="1">
      <alignment horizontal="center" vertical="center" wrapText="1"/>
    </xf>
    <xf numFmtId="43" fontId="3" fillId="0" borderId="8" xfId="3" applyFont="1" applyFill="1" applyBorder="1" applyAlignment="1">
      <alignment horizontal="center"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1" fontId="3" fillId="0" borderId="12" xfId="0" applyNumberFormat="1" applyFont="1" applyFill="1" applyBorder="1" applyAlignment="1">
      <alignment horizontal="center" vertical="center" shrinkToFit="1"/>
    </xf>
    <xf numFmtId="0" fontId="4" fillId="0" borderId="12" xfId="0" applyFont="1" applyFill="1" applyBorder="1" applyAlignment="1">
      <alignment horizontal="left" vertical="center" wrapText="1"/>
    </xf>
    <xf numFmtId="0" fontId="2" fillId="0" borderId="5" xfId="0" applyFont="1" applyFill="1" applyBorder="1" applyAlignment="1">
      <alignment horizontal="center" vertical="top" wrapText="1"/>
    </xf>
    <xf numFmtId="0" fontId="2" fillId="0" borderId="6" xfId="0" applyFont="1" applyFill="1" applyBorder="1" applyAlignment="1">
      <alignment horizontal="center" vertical="top" wrapText="1"/>
    </xf>
    <xf numFmtId="0" fontId="2" fillId="0" borderId="2" xfId="0" applyFont="1" applyFill="1" applyBorder="1" applyAlignment="1">
      <alignment horizontal="center" vertical="top" wrapText="1"/>
    </xf>
    <xf numFmtId="0" fontId="2" fillId="0" borderId="4" xfId="0" applyFont="1" applyFill="1" applyBorder="1" applyAlignment="1">
      <alignment horizontal="center" vertical="top" wrapText="1"/>
    </xf>
    <xf numFmtId="0" fontId="16" fillId="7" borderId="29" xfId="7" applyFont="1" applyFill="1" applyBorder="1" applyAlignment="1">
      <alignment horizontal="center" vertical="top" wrapText="1"/>
    </xf>
    <xf numFmtId="0" fontId="17" fillId="7" borderId="30" xfId="7" applyFont="1" applyFill="1" applyBorder="1" applyAlignment="1">
      <alignment horizontal="center" vertical="top" wrapText="1"/>
    </xf>
    <xf numFmtId="0" fontId="17" fillId="7" borderId="31" xfId="7" applyFont="1" applyFill="1" applyBorder="1" applyAlignment="1">
      <alignment horizontal="center" vertical="top" wrapText="1"/>
    </xf>
    <xf numFmtId="0" fontId="14" fillId="7" borderId="29" xfId="7" applyFont="1" applyFill="1" applyBorder="1" applyAlignment="1">
      <alignment horizontal="center" vertical="top" wrapText="1"/>
    </xf>
    <xf numFmtId="0" fontId="14" fillId="7" borderId="31" xfId="7" applyFont="1" applyFill="1" applyBorder="1" applyAlignment="1">
      <alignment horizontal="center" vertical="top" wrapText="1"/>
    </xf>
    <xf numFmtId="0" fontId="13" fillId="0" borderId="26" xfId="6" applyFont="1" applyBorder="1" applyAlignment="1">
      <alignment horizontal="center" vertical="center"/>
    </xf>
    <xf numFmtId="0" fontId="13" fillId="0" borderId="27" xfId="6" applyFont="1" applyBorder="1" applyAlignment="1">
      <alignment horizontal="center" vertical="center"/>
    </xf>
    <xf numFmtId="0" fontId="13" fillId="0" borderId="28" xfId="6" applyFont="1" applyBorder="1" applyAlignment="1">
      <alignment horizontal="center" vertical="center"/>
    </xf>
    <xf numFmtId="0" fontId="14" fillId="7" borderId="30" xfId="7" applyFont="1" applyFill="1" applyBorder="1" applyAlignment="1">
      <alignment horizontal="center" vertical="top" wrapText="1"/>
    </xf>
    <xf numFmtId="0" fontId="14" fillId="0" borderId="32" xfId="7" applyFont="1" applyFill="1" applyBorder="1" applyAlignment="1">
      <alignment horizontal="center" vertical="center" wrapText="1"/>
    </xf>
    <xf numFmtId="0" fontId="14" fillId="0" borderId="33" xfId="7" applyFont="1" applyFill="1" applyBorder="1" applyAlignment="1">
      <alignment horizontal="center" vertical="center" wrapText="1"/>
    </xf>
    <xf numFmtId="0" fontId="16" fillId="8" borderId="29" xfId="7" applyFont="1" applyFill="1" applyBorder="1" applyAlignment="1">
      <alignment horizontal="center" vertical="top" wrapText="1"/>
    </xf>
    <xf numFmtId="0" fontId="17" fillId="8" borderId="31" xfId="7" applyFont="1" applyFill="1" applyBorder="1" applyAlignment="1">
      <alignment horizontal="center" vertical="top" wrapText="1"/>
    </xf>
    <xf numFmtId="0" fontId="34" fillId="11" borderId="9" xfId="1" applyFont="1" applyFill="1" applyBorder="1" applyAlignment="1">
      <alignment horizontal="center" vertical="top" wrapText="1"/>
    </xf>
    <xf numFmtId="0" fontId="33" fillId="0" borderId="17" xfId="1" applyFont="1" applyFill="1" applyBorder="1" applyAlignment="1">
      <alignment horizontal="center" vertical="top" wrapText="1"/>
    </xf>
    <xf numFmtId="0" fontId="33" fillId="0" borderId="10" xfId="1" applyFont="1" applyFill="1" applyBorder="1" applyAlignment="1">
      <alignment horizontal="center" vertical="top" wrapText="1"/>
    </xf>
    <xf numFmtId="0" fontId="33" fillId="0" borderId="18" xfId="1" applyFont="1" applyFill="1" applyBorder="1" applyAlignment="1">
      <alignment horizontal="center" vertical="top" wrapText="1"/>
    </xf>
    <xf numFmtId="0" fontId="34" fillId="12" borderId="9" xfId="1" applyFont="1" applyFill="1" applyBorder="1" applyAlignment="1">
      <alignment horizontal="center" vertical="top" wrapText="1"/>
    </xf>
    <xf numFmtId="0" fontId="9" fillId="0" borderId="35" xfId="5" applyFont="1" applyFill="1" applyBorder="1" applyAlignment="1">
      <alignment horizontal="left" vertical="top" wrapText="1"/>
    </xf>
    <xf numFmtId="0" fontId="9" fillId="0" borderId="0" xfId="5" applyFont="1" applyFill="1" applyAlignment="1">
      <alignment horizontal="right" vertical="top" wrapText="1"/>
    </xf>
    <xf numFmtId="0" fontId="41" fillId="0" borderId="35" xfId="5" applyFont="1" applyFill="1" applyBorder="1" applyAlignment="1">
      <alignment horizontal="left" vertical="top" wrapText="1"/>
    </xf>
    <xf numFmtId="0" fontId="43" fillId="14" borderId="35" xfId="5" applyFont="1" applyFill="1" applyBorder="1" applyAlignment="1">
      <alignment horizontal="left" vertical="top" wrapText="1"/>
    </xf>
    <xf numFmtId="0" fontId="41" fillId="0" borderId="38" xfId="5" applyFont="1" applyFill="1" applyBorder="1" applyAlignment="1">
      <alignment horizontal="left" vertical="top" wrapText="1"/>
    </xf>
    <xf numFmtId="0" fontId="9" fillId="0" borderId="45" xfId="5" applyFont="1" applyFill="1" applyBorder="1" applyAlignment="1">
      <alignment horizontal="right" vertical="top" wrapText="1"/>
    </xf>
    <xf numFmtId="0" fontId="41" fillId="13" borderId="26" xfId="5" applyFont="1" applyFill="1" applyBorder="1" applyAlignment="1">
      <alignment horizontal="center" wrapText="1"/>
    </xf>
    <xf numFmtId="0" fontId="8" fillId="0" borderId="27" xfId="5" applyBorder="1"/>
    <xf numFmtId="0" fontId="8" fillId="0" borderId="28" xfId="5" applyBorder="1"/>
    <xf numFmtId="0" fontId="41" fillId="13" borderId="0" xfId="5" applyFont="1" applyFill="1" applyAlignment="1">
      <alignment horizontal="center" wrapText="1"/>
    </xf>
    <xf numFmtId="0" fontId="8" fillId="0" borderId="0" xfId="5"/>
    <xf numFmtId="0" fontId="41" fillId="13" borderId="35" xfId="5" applyFont="1" applyFill="1" applyBorder="1" applyAlignment="1">
      <alignment horizontal="center" vertical="top" wrapText="1"/>
    </xf>
    <xf numFmtId="0" fontId="41" fillId="13" borderId="17" xfId="5" applyFont="1" applyFill="1" applyBorder="1" applyAlignment="1">
      <alignment horizontal="left" vertical="top" wrapText="1"/>
    </xf>
    <xf numFmtId="0" fontId="41" fillId="13" borderId="18" xfId="5" applyFont="1" applyFill="1" applyBorder="1" applyAlignment="1">
      <alignment horizontal="left" vertical="top" wrapText="1"/>
    </xf>
    <xf numFmtId="0" fontId="41" fillId="13" borderId="17" xfId="5" applyFont="1" applyFill="1" applyBorder="1" applyAlignment="1">
      <alignment horizontal="center" vertical="top" wrapText="1"/>
    </xf>
    <xf numFmtId="0" fontId="41" fillId="13" borderId="10" xfId="5" applyFont="1" applyFill="1" applyBorder="1" applyAlignment="1">
      <alignment horizontal="center" vertical="top" wrapText="1"/>
    </xf>
    <xf numFmtId="0" fontId="41" fillId="13" borderId="10" xfId="5" applyFont="1" applyFill="1" applyBorder="1" applyAlignment="1">
      <alignment horizontal="left" vertical="top" wrapText="1"/>
    </xf>
    <xf numFmtId="0" fontId="42" fillId="13" borderId="21" xfId="5" applyFont="1" applyFill="1" applyBorder="1" applyAlignment="1">
      <alignment horizontal="left" vertical="top" wrapText="1"/>
    </xf>
    <xf numFmtId="0" fontId="42" fillId="13" borderId="23" xfId="5" applyFont="1" applyFill="1" applyBorder="1" applyAlignment="1">
      <alignment horizontal="left" vertical="top" wrapText="1"/>
    </xf>
    <xf numFmtId="0" fontId="42" fillId="13" borderId="21" xfId="5" applyFont="1" applyFill="1" applyBorder="1" applyAlignment="1">
      <alignment horizontal="center" vertical="top" wrapText="1"/>
    </xf>
    <xf numFmtId="0" fontId="42" fillId="13" borderId="22" xfId="5" applyFont="1" applyFill="1" applyBorder="1" applyAlignment="1">
      <alignment horizontal="center" vertical="top" wrapText="1"/>
    </xf>
    <xf numFmtId="0" fontId="42" fillId="13" borderId="22" xfId="5" applyFont="1" applyFill="1" applyBorder="1" applyAlignment="1">
      <alignment horizontal="left" vertical="top" wrapText="1"/>
    </xf>
    <xf numFmtId="0" fontId="41" fillId="13" borderId="17" xfId="5" applyFont="1" applyFill="1" applyBorder="1" applyAlignment="1">
      <alignment horizontal="center" vertical="center" wrapText="1"/>
    </xf>
    <xf numFmtId="0" fontId="41" fillId="13" borderId="10" xfId="5" applyFont="1" applyFill="1" applyBorder="1" applyAlignment="1">
      <alignment horizontal="center" vertical="center" wrapText="1"/>
    </xf>
    <xf numFmtId="0" fontId="41" fillId="13" borderId="18" xfId="5" applyFont="1" applyFill="1" applyBorder="1" applyAlignment="1">
      <alignment horizontal="center" vertical="center" wrapText="1"/>
    </xf>
    <xf numFmtId="0" fontId="41" fillId="13" borderId="21" xfId="5" applyFont="1" applyFill="1" applyBorder="1" applyAlignment="1">
      <alignment horizontal="center" vertical="center" wrapText="1"/>
    </xf>
    <xf numFmtId="0" fontId="41" fillId="13" borderId="22" xfId="5" applyFont="1" applyFill="1" applyBorder="1" applyAlignment="1">
      <alignment horizontal="center" vertical="center" wrapText="1"/>
    </xf>
    <xf numFmtId="0" fontId="41" fillId="13" borderId="23" xfId="5" applyFont="1" applyFill="1" applyBorder="1" applyAlignment="1">
      <alignment horizontal="center" vertical="center" wrapText="1"/>
    </xf>
  </cellXfs>
  <cellStyles count="8318">
    <cellStyle name="Data" xfId="9"/>
    <cellStyle name="Data 2" xfId="10"/>
    <cellStyle name="Euro" xfId="11"/>
    <cellStyle name="Euro 10" xfId="12"/>
    <cellStyle name="Euro 10 2" xfId="13"/>
    <cellStyle name="Euro 100" xfId="14"/>
    <cellStyle name="Euro 100 2" xfId="15"/>
    <cellStyle name="Euro 101" xfId="16"/>
    <cellStyle name="Euro 101 2" xfId="17"/>
    <cellStyle name="Euro 102" xfId="18"/>
    <cellStyle name="Euro 102 2" xfId="19"/>
    <cellStyle name="Euro 103" xfId="20"/>
    <cellStyle name="Euro 103 2" xfId="21"/>
    <cellStyle name="Euro 104" xfId="22"/>
    <cellStyle name="Euro 104 2" xfId="23"/>
    <cellStyle name="Euro 105" xfId="24"/>
    <cellStyle name="Euro 105 2" xfId="25"/>
    <cellStyle name="Euro 106" xfId="26"/>
    <cellStyle name="Euro 106 2" xfId="27"/>
    <cellStyle name="Euro 107" xfId="28"/>
    <cellStyle name="Euro 107 2" xfId="29"/>
    <cellStyle name="Euro 108" xfId="30"/>
    <cellStyle name="Euro 108 2" xfId="31"/>
    <cellStyle name="Euro 109" xfId="32"/>
    <cellStyle name="Euro 109 2" xfId="33"/>
    <cellStyle name="Euro 11" xfId="34"/>
    <cellStyle name="Euro 11 2" xfId="35"/>
    <cellStyle name="Euro 110" xfId="36"/>
    <cellStyle name="Euro 110 2" xfId="37"/>
    <cellStyle name="Euro 111" xfId="38"/>
    <cellStyle name="Euro 111 2" xfId="39"/>
    <cellStyle name="Euro 112" xfId="40"/>
    <cellStyle name="Euro 112 2" xfId="41"/>
    <cellStyle name="Euro 113" xfId="42"/>
    <cellStyle name="Euro 113 2" xfId="43"/>
    <cellStyle name="Euro 114" xfId="44"/>
    <cellStyle name="Euro 114 2" xfId="45"/>
    <cellStyle name="Euro 115" xfId="46"/>
    <cellStyle name="Euro 115 2" xfId="47"/>
    <cellStyle name="Euro 116" xfId="48"/>
    <cellStyle name="Euro 116 2" xfId="49"/>
    <cellStyle name="Euro 117" xfId="50"/>
    <cellStyle name="Euro 117 2" xfId="51"/>
    <cellStyle name="Euro 118" xfId="52"/>
    <cellStyle name="Euro 118 2" xfId="53"/>
    <cellStyle name="Euro 119" xfId="54"/>
    <cellStyle name="Euro 119 2" xfId="55"/>
    <cellStyle name="Euro 12" xfId="56"/>
    <cellStyle name="Euro 12 2" xfId="57"/>
    <cellStyle name="Euro 120" xfId="58"/>
    <cellStyle name="Euro 120 2" xfId="59"/>
    <cellStyle name="Euro 121" xfId="60"/>
    <cellStyle name="Euro 121 2" xfId="61"/>
    <cellStyle name="Euro 122" xfId="62"/>
    <cellStyle name="Euro 122 2" xfId="63"/>
    <cellStyle name="Euro 123" xfId="64"/>
    <cellStyle name="Euro 123 2" xfId="65"/>
    <cellStyle name="Euro 124" xfId="66"/>
    <cellStyle name="Euro 124 2" xfId="67"/>
    <cellStyle name="Euro 125" xfId="68"/>
    <cellStyle name="Euro 125 2" xfId="69"/>
    <cellStyle name="Euro 126" xfId="70"/>
    <cellStyle name="Euro 126 2" xfId="71"/>
    <cellStyle name="Euro 127" xfId="72"/>
    <cellStyle name="Euro 127 2" xfId="73"/>
    <cellStyle name="Euro 128" xfId="74"/>
    <cellStyle name="Euro 129" xfId="75"/>
    <cellStyle name="Euro 13" xfId="76"/>
    <cellStyle name="Euro 13 2" xfId="77"/>
    <cellStyle name="Euro 14" xfId="78"/>
    <cellStyle name="Euro 14 2" xfId="79"/>
    <cellStyle name="Euro 15" xfId="80"/>
    <cellStyle name="Euro 15 2" xfId="81"/>
    <cellStyle name="Euro 16" xfId="82"/>
    <cellStyle name="Euro 16 2" xfId="83"/>
    <cellStyle name="Euro 17" xfId="84"/>
    <cellStyle name="Euro 17 2" xfId="85"/>
    <cellStyle name="Euro 18" xfId="86"/>
    <cellStyle name="Euro 18 2" xfId="87"/>
    <cellStyle name="Euro 19" xfId="88"/>
    <cellStyle name="Euro 19 2" xfId="89"/>
    <cellStyle name="Euro 2" xfId="90"/>
    <cellStyle name="Euro 2 2" xfId="91"/>
    <cellStyle name="Euro 20" xfId="92"/>
    <cellStyle name="Euro 20 2" xfId="93"/>
    <cellStyle name="Euro 21" xfId="94"/>
    <cellStyle name="Euro 21 2" xfId="95"/>
    <cellStyle name="Euro 22" xfId="96"/>
    <cellStyle name="Euro 22 2" xfId="97"/>
    <cellStyle name="Euro 23" xfId="98"/>
    <cellStyle name="Euro 23 2" xfId="99"/>
    <cellStyle name="Euro 24" xfId="100"/>
    <cellStyle name="Euro 24 2" xfId="101"/>
    <cellStyle name="Euro 25" xfId="102"/>
    <cellStyle name="Euro 25 2" xfId="103"/>
    <cellStyle name="Euro 26" xfId="104"/>
    <cellStyle name="Euro 26 2" xfId="105"/>
    <cellStyle name="Euro 27" xfId="106"/>
    <cellStyle name="Euro 27 2" xfId="107"/>
    <cellStyle name="Euro 28" xfId="108"/>
    <cellStyle name="Euro 28 2" xfId="109"/>
    <cellStyle name="Euro 29" xfId="110"/>
    <cellStyle name="Euro 29 2" xfId="111"/>
    <cellStyle name="Euro 3" xfId="112"/>
    <cellStyle name="Euro 3 2" xfId="113"/>
    <cellStyle name="Euro 30" xfId="114"/>
    <cellStyle name="Euro 30 2" xfId="115"/>
    <cellStyle name="Euro 31" xfId="116"/>
    <cellStyle name="Euro 31 2" xfId="117"/>
    <cellStyle name="Euro 32" xfId="118"/>
    <cellStyle name="Euro 32 2" xfId="119"/>
    <cellStyle name="Euro 33" xfId="120"/>
    <cellStyle name="Euro 33 2" xfId="121"/>
    <cellStyle name="Euro 34" xfId="122"/>
    <cellStyle name="Euro 34 2" xfId="123"/>
    <cellStyle name="Euro 35" xfId="124"/>
    <cellStyle name="Euro 35 2" xfId="125"/>
    <cellStyle name="Euro 36" xfId="126"/>
    <cellStyle name="Euro 36 2" xfId="127"/>
    <cellStyle name="Euro 37" xfId="128"/>
    <cellStyle name="Euro 37 2" xfId="129"/>
    <cellStyle name="Euro 38" xfId="130"/>
    <cellStyle name="Euro 38 2" xfId="131"/>
    <cellStyle name="Euro 39" xfId="132"/>
    <cellStyle name="Euro 39 2" xfId="133"/>
    <cellStyle name="Euro 4" xfId="134"/>
    <cellStyle name="Euro 4 2" xfId="135"/>
    <cellStyle name="Euro 40" xfId="136"/>
    <cellStyle name="Euro 40 2" xfId="137"/>
    <cellStyle name="Euro 41" xfId="138"/>
    <cellStyle name="Euro 41 2" xfId="139"/>
    <cellStyle name="Euro 42" xfId="140"/>
    <cellStyle name="Euro 42 2" xfId="141"/>
    <cellStyle name="Euro 43" xfId="142"/>
    <cellStyle name="Euro 43 2" xfId="143"/>
    <cellStyle name="Euro 44" xfId="144"/>
    <cellStyle name="Euro 44 2" xfId="145"/>
    <cellStyle name="Euro 45" xfId="146"/>
    <cellStyle name="Euro 45 2" xfId="147"/>
    <cellStyle name="Euro 46" xfId="148"/>
    <cellStyle name="Euro 46 2" xfId="149"/>
    <cellStyle name="Euro 47" xfId="150"/>
    <cellStyle name="Euro 47 2" xfId="151"/>
    <cellStyle name="Euro 48" xfId="152"/>
    <cellStyle name="Euro 48 2" xfId="153"/>
    <cellStyle name="Euro 49" xfId="154"/>
    <cellStyle name="Euro 49 2" xfId="155"/>
    <cellStyle name="Euro 5" xfId="156"/>
    <cellStyle name="Euro 5 2" xfId="157"/>
    <cellStyle name="Euro 50" xfId="158"/>
    <cellStyle name="Euro 50 2" xfId="159"/>
    <cellStyle name="Euro 51" xfId="160"/>
    <cellStyle name="Euro 51 2" xfId="161"/>
    <cellStyle name="Euro 52" xfId="162"/>
    <cellStyle name="Euro 52 2" xfId="163"/>
    <cellStyle name="Euro 53" xfId="164"/>
    <cellStyle name="Euro 53 2" xfId="165"/>
    <cellStyle name="Euro 54" xfId="166"/>
    <cellStyle name="Euro 54 2" xfId="167"/>
    <cellStyle name="Euro 55" xfId="168"/>
    <cellStyle name="Euro 55 2" xfId="169"/>
    <cellStyle name="Euro 56" xfId="170"/>
    <cellStyle name="Euro 56 2" xfId="171"/>
    <cellStyle name="Euro 57" xfId="172"/>
    <cellStyle name="Euro 57 2" xfId="173"/>
    <cellStyle name="Euro 58" xfId="174"/>
    <cellStyle name="Euro 58 2" xfId="175"/>
    <cellStyle name="Euro 59" xfId="176"/>
    <cellStyle name="Euro 59 2" xfId="177"/>
    <cellStyle name="Euro 6" xfId="178"/>
    <cellStyle name="Euro 6 2" xfId="179"/>
    <cellStyle name="Euro 60" xfId="180"/>
    <cellStyle name="Euro 60 2" xfId="181"/>
    <cellStyle name="Euro 61" xfId="182"/>
    <cellStyle name="Euro 61 2" xfId="183"/>
    <cellStyle name="Euro 62" xfId="184"/>
    <cellStyle name="Euro 62 2" xfId="185"/>
    <cellStyle name="Euro 63" xfId="186"/>
    <cellStyle name="Euro 63 2" xfId="187"/>
    <cellStyle name="Euro 64" xfId="188"/>
    <cellStyle name="Euro 64 2" xfId="189"/>
    <cellStyle name="Euro 65" xfId="190"/>
    <cellStyle name="Euro 65 2" xfId="191"/>
    <cellStyle name="Euro 66" xfId="192"/>
    <cellStyle name="Euro 66 2" xfId="193"/>
    <cellStyle name="Euro 67" xfId="194"/>
    <cellStyle name="Euro 67 2" xfId="195"/>
    <cellStyle name="Euro 68" xfId="196"/>
    <cellStyle name="Euro 68 2" xfId="197"/>
    <cellStyle name="Euro 69" xfId="198"/>
    <cellStyle name="Euro 69 2" xfId="199"/>
    <cellStyle name="Euro 7" xfId="200"/>
    <cellStyle name="Euro 7 2" xfId="201"/>
    <cellStyle name="Euro 70" xfId="202"/>
    <cellStyle name="Euro 70 2" xfId="203"/>
    <cellStyle name="Euro 71" xfId="204"/>
    <cellStyle name="Euro 71 2" xfId="205"/>
    <cellStyle name="Euro 72" xfId="206"/>
    <cellStyle name="Euro 72 2" xfId="207"/>
    <cellStyle name="Euro 73" xfId="208"/>
    <cellStyle name="Euro 73 2" xfId="209"/>
    <cellStyle name="Euro 74" xfId="210"/>
    <cellStyle name="Euro 74 2" xfId="211"/>
    <cellStyle name="Euro 75" xfId="212"/>
    <cellStyle name="Euro 75 2" xfId="213"/>
    <cellStyle name="Euro 76" xfId="214"/>
    <cellStyle name="Euro 76 2" xfId="215"/>
    <cellStyle name="Euro 77" xfId="216"/>
    <cellStyle name="Euro 77 2" xfId="217"/>
    <cellStyle name="Euro 78" xfId="218"/>
    <cellStyle name="Euro 78 2" xfId="219"/>
    <cellStyle name="Euro 79" xfId="220"/>
    <cellStyle name="Euro 79 2" xfId="221"/>
    <cellStyle name="Euro 8" xfId="222"/>
    <cellStyle name="Euro 8 2" xfId="223"/>
    <cellStyle name="Euro 80" xfId="224"/>
    <cellStyle name="Euro 80 2" xfId="225"/>
    <cellStyle name="Euro 81" xfId="226"/>
    <cellStyle name="Euro 81 2" xfId="227"/>
    <cellStyle name="Euro 82" xfId="228"/>
    <cellStyle name="Euro 82 2" xfId="229"/>
    <cellStyle name="Euro 83" xfId="230"/>
    <cellStyle name="Euro 83 2" xfId="231"/>
    <cellStyle name="Euro 84" xfId="232"/>
    <cellStyle name="Euro 84 2" xfId="233"/>
    <cellStyle name="Euro 85" xfId="234"/>
    <cellStyle name="Euro 85 2" xfId="235"/>
    <cellStyle name="Euro 86" xfId="236"/>
    <cellStyle name="Euro 86 2" xfId="237"/>
    <cellStyle name="Euro 87" xfId="238"/>
    <cellStyle name="Euro 87 2" xfId="239"/>
    <cellStyle name="Euro 88" xfId="240"/>
    <cellStyle name="Euro 88 2" xfId="241"/>
    <cellStyle name="Euro 89" xfId="242"/>
    <cellStyle name="Euro 89 2" xfId="243"/>
    <cellStyle name="Euro 9" xfId="244"/>
    <cellStyle name="Euro 9 2" xfId="245"/>
    <cellStyle name="Euro 90" xfId="246"/>
    <cellStyle name="Euro 90 2" xfId="247"/>
    <cellStyle name="Euro 91" xfId="248"/>
    <cellStyle name="Euro 91 2" xfId="249"/>
    <cellStyle name="Euro 92" xfId="250"/>
    <cellStyle name="Euro 92 2" xfId="251"/>
    <cellStyle name="Euro 93" xfId="252"/>
    <cellStyle name="Euro 93 2" xfId="253"/>
    <cellStyle name="Euro 94" xfId="254"/>
    <cellStyle name="Euro 94 2" xfId="255"/>
    <cellStyle name="Euro 95" xfId="256"/>
    <cellStyle name="Euro 95 2" xfId="257"/>
    <cellStyle name="Euro 96" xfId="258"/>
    <cellStyle name="Euro 96 2" xfId="259"/>
    <cellStyle name="Euro 97" xfId="260"/>
    <cellStyle name="Euro 97 2" xfId="261"/>
    <cellStyle name="Euro 98" xfId="262"/>
    <cellStyle name="Euro 98 2" xfId="263"/>
    <cellStyle name="Euro 99" xfId="264"/>
    <cellStyle name="Euro 99 2" xfId="265"/>
    <cellStyle name="Excel Built-in Normal" xfId="266"/>
    <cellStyle name="Excel Built-in Normal 2" xfId="267"/>
    <cellStyle name="Fixo" xfId="268"/>
    <cellStyle name="Fixo 2" xfId="269"/>
    <cellStyle name="Hiperlink 2" xfId="270"/>
    <cellStyle name="Moeda 10" xfId="271"/>
    <cellStyle name="Moeda 11" xfId="272"/>
    <cellStyle name="Moeda 12" xfId="273"/>
    <cellStyle name="Moeda 13" xfId="274"/>
    <cellStyle name="Moeda 14" xfId="275"/>
    <cellStyle name="Moeda 15" xfId="276"/>
    <cellStyle name="Moeda 16" xfId="277"/>
    <cellStyle name="Moeda 17" xfId="278"/>
    <cellStyle name="Moeda 18" xfId="279"/>
    <cellStyle name="Moeda 19" xfId="280"/>
    <cellStyle name="Moeda 2" xfId="281"/>
    <cellStyle name="Moeda 2 10" xfId="282"/>
    <cellStyle name="Moeda 2 11" xfId="283"/>
    <cellStyle name="Moeda 2 12" xfId="284"/>
    <cellStyle name="Moeda 2 12 2" xfId="285"/>
    <cellStyle name="Moeda 2 12 2 2" xfId="286"/>
    <cellStyle name="Moeda 2 12 2 2 2" xfId="287"/>
    <cellStyle name="Moeda 2 12 2 3" xfId="288"/>
    <cellStyle name="Moeda 2 12 2 4" xfId="289"/>
    <cellStyle name="Moeda 2 12 3" xfId="290"/>
    <cellStyle name="Moeda 2 12 3 2" xfId="291"/>
    <cellStyle name="Moeda 2 12 4" xfId="292"/>
    <cellStyle name="Moeda 2 12 5" xfId="293"/>
    <cellStyle name="Moeda 2 13" xfId="294"/>
    <cellStyle name="Moeda 2 13 2" xfId="295"/>
    <cellStyle name="Moeda 2 13 2 2" xfId="296"/>
    <cellStyle name="Moeda 2 13 3" xfId="297"/>
    <cellStyle name="Moeda 2 13 4" xfId="298"/>
    <cellStyle name="Moeda 2 14" xfId="299"/>
    <cellStyle name="Moeda 2 14 2" xfId="300"/>
    <cellStyle name="Moeda 2 15" xfId="301"/>
    <cellStyle name="Moeda 2 16" xfId="302"/>
    <cellStyle name="Moeda 2 2" xfId="303"/>
    <cellStyle name="Moeda 2 2 2" xfId="304"/>
    <cellStyle name="Moeda 2 2 3" xfId="305"/>
    <cellStyle name="Moeda 2 2 3 2" xfId="306"/>
    <cellStyle name="Moeda 2 2 3 2 2" xfId="307"/>
    <cellStyle name="Moeda 2 2 3 2 2 2" xfId="308"/>
    <cellStyle name="Moeda 2 2 3 2 3" xfId="309"/>
    <cellStyle name="Moeda 2 2 3 2 4" xfId="310"/>
    <cellStyle name="Moeda 2 2 3 3" xfId="311"/>
    <cellStyle name="Moeda 2 2 3 3 2" xfId="312"/>
    <cellStyle name="Moeda 2 2 3 4" xfId="313"/>
    <cellStyle name="Moeda 2 2 3 5" xfId="314"/>
    <cellStyle name="Moeda 2 2 4" xfId="315"/>
    <cellStyle name="Moeda 2 2 4 2" xfId="316"/>
    <cellStyle name="Moeda 2 2 4 2 2" xfId="317"/>
    <cellStyle name="Moeda 2 2 4 3" xfId="318"/>
    <cellStyle name="Moeda 2 2 4 4" xfId="319"/>
    <cellStyle name="Moeda 2 2 5" xfId="320"/>
    <cellStyle name="Moeda 2 2 5 2" xfId="321"/>
    <cellStyle name="Moeda 2 2 6" xfId="322"/>
    <cellStyle name="Moeda 2 2 7" xfId="323"/>
    <cellStyle name="Moeda 2 3" xfId="324"/>
    <cellStyle name="Moeda 2 3 2" xfId="325"/>
    <cellStyle name="Moeda 2 31" xfId="326"/>
    <cellStyle name="Moeda 2 4" xfId="327"/>
    <cellStyle name="Moeda 2 5" xfId="328"/>
    <cellStyle name="Moeda 2 6" xfId="329"/>
    <cellStyle name="Moeda 2 7" xfId="330"/>
    <cellStyle name="Moeda 2 8" xfId="331"/>
    <cellStyle name="Moeda 2 9" xfId="332"/>
    <cellStyle name="Moeda 2 9 2" xfId="333"/>
    <cellStyle name="Moeda 2 9 2 2" xfId="334"/>
    <cellStyle name="Moeda 2 9 2 2 2" xfId="335"/>
    <cellStyle name="Moeda 2 9 2 2 2 2" xfId="336"/>
    <cellStyle name="Moeda 2 9 2 2 3" xfId="337"/>
    <cellStyle name="Moeda 2 9 2 2 4" xfId="338"/>
    <cellStyle name="Moeda 2 9 2 3" xfId="339"/>
    <cellStyle name="Moeda 2 9 2 3 2" xfId="340"/>
    <cellStyle name="Moeda 2 9 2 4" xfId="341"/>
    <cellStyle name="Moeda 2 9 2 5" xfId="342"/>
    <cellStyle name="Moeda 2 9 3" xfId="343"/>
    <cellStyle name="Moeda 2 9 3 2" xfId="344"/>
    <cellStyle name="Moeda 2 9 3 2 2" xfId="345"/>
    <cellStyle name="Moeda 2 9 3 3" xfId="346"/>
    <cellStyle name="Moeda 2 9 3 4" xfId="347"/>
    <cellStyle name="Moeda 2 9 4" xfId="348"/>
    <cellStyle name="Moeda 2 9 4 2" xfId="349"/>
    <cellStyle name="Moeda 2 9 5" xfId="350"/>
    <cellStyle name="Moeda 2 9 6" xfId="351"/>
    <cellStyle name="Moeda 20" xfId="352"/>
    <cellStyle name="Moeda 21" xfId="353"/>
    <cellStyle name="Moeda 22" xfId="354"/>
    <cellStyle name="Moeda 23" xfId="355"/>
    <cellStyle name="Moeda 24" xfId="356"/>
    <cellStyle name="Moeda 25" xfId="357"/>
    <cellStyle name="Moeda 26" xfId="358"/>
    <cellStyle name="Moeda 27" xfId="359"/>
    <cellStyle name="Moeda 28" xfId="360"/>
    <cellStyle name="Moeda 29" xfId="361"/>
    <cellStyle name="Moeda 3" xfId="362"/>
    <cellStyle name="Moeda 3 2" xfId="363"/>
    <cellStyle name="Moeda 30" xfId="364"/>
    <cellStyle name="Moeda 31" xfId="365"/>
    <cellStyle name="Moeda 32" xfId="366"/>
    <cellStyle name="Moeda 33" xfId="367"/>
    <cellStyle name="Moeda 34" xfId="368"/>
    <cellStyle name="Moeda 35" xfId="369"/>
    <cellStyle name="Moeda 36" xfId="370"/>
    <cellStyle name="Moeda 37" xfId="371"/>
    <cellStyle name="Moeda 38" xfId="372"/>
    <cellStyle name="Moeda 39" xfId="373"/>
    <cellStyle name="Moeda 4" xfId="374"/>
    <cellStyle name="Moeda 4 2" xfId="375"/>
    <cellStyle name="Moeda 40" xfId="376"/>
    <cellStyle name="Moeda 41" xfId="377"/>
    <cellStyle name="Moeda 42" xfId="378"/>
    <cellStyle name="Moeda 43" xfId="379"/>
    <cellStyle name="Moeda 44" xfId="380"/>
    <cellStyle name="Moeda 45" xfId="381"/>
    <cellStyle name="Moeda 46" xfId="382"/>
    <cellStyle name="Moeda 47" xfId="383"/>
    <cellStyle name="Moeda 48" xfId="384"/>
    <cellStyle name="Moeda 48 2" xfId="385"/>
    <cellStyle name="Moeda 48 2 2" xfId="386"/>
    <cellStyle name="Moeda 48 2 2 2" xfId="387"/>
    <cellStyle name="Moeda 48 2 2 2 2" xfId="388"/>
    <cellStyle name="Moeda 48 2 2 3" xfId="389"/>
    <cellStyle name="Moeda 48 2 2 4" xfId="390"/>
    <cellStyle name="Moeda 48 2 3" xfId="391"/>
    <cellStyle name="Moeda 48 2 3 2" xfId="392"/>
    <cellStyle name="Moeda 48 2 4" xfId="393"/>
    <cellStyle name="Moeda 48 2 5" xfId="394"/>
    <cellStyle name="Moeda 48 3" xfId="395"/>
    <cellStyle name="Moeda 48 3 2" xfId="396"/>
    <cellStyle name="Moeda 48 3 2 2" xfId="397"/>
    <cellStyle name="Moeda 48 3 3" xfId="398"/>
    <cellStyle name="Moeda 48 3 4" xfId="399"/>
    <cellStyle name="Moeda 48 4" xfId="400"/>
    <cellStyle name="Moeda 48 4 2" xfId="401"/>
    <cellStyle name="Moeda 48 5" xfId="402"/>
    <cellStyle name="Moeda 48 6" xfId="403"/>
    <cellStyle name="Moeda 49" xfId="404"/>
    <cellStyle name="Moeda 49 2" xfId="405"/>
    <cellStyle name="Moeda 49 2 2" xfId="406"/>
    <cellStyle name="Moeda 49 2 2 2" xfId="407"/>
    <cellStyle name="Moeda 49 2 2 2 2" xfId="408"/>
    <cellStyle name="Moeda 49 2 2 3" xfId="409"/>
    <cellStyle name="Moeda 49 2 2 4" xfId="410"/>
    <cellStyle name="Moeda 49 2 3" xfId="411"/>
    <cellStyle name="Moeda 49 2 3 2" xfId="412"/>
    <cellStyle name="Moeda 49 2 4" xfId="413"/>
    <cellStyle name="Moeda 49 2 5" xfId="414"/>
    <cellStyle name="Moeda 49 3" xfId="415"/>
    <cellStyle name="Moeda 49 3 2" xfId="416"/>
    <cellStyle name="Moeda 49 3 2 2" xfId="417"/>
    <cellStyle name="Moeda 49 3 3" xfId="418"/>
    <cellStyle name="Moeda 49 3 4" xfId="419"/>
    <cellStyle name="Moeda 49 4" xfId="420"/>
    <cellStyle name="Moeda 49 4 2" xfId="421"/>
    <cellStyle name="Moeda 49 5" xfId="422"/>
    <cellStyle name="Moeda 49 6" xfId="423"/>
    <cellStyle name="Moeda 5" xfId="424"/>
    <cellStyle name="Moeda 5 2" xfId="425"/>
    <cellStyle name="Moeda 50" xfId="426"/>
    <cellStyle name="Moeda 6" xfId="427"/>
    <cellStyle name="Moeda 7" xfId="428"/>
    <cellStyle name="Moeda 8" xfId="429"/>
    <cellStyle name="Moeda 9" xfId="430"/>
    <cellStyle name="Moeda0" xfId="431"/>
    <cellStyle name="Moeda0 2" xfId="432"/>
    <cellStyle name="Normal" xfId="0" builtinId="0"/>
    <cellStyle name="Normal 10" xfId="433"/>
    <cellStyle name="Normal 10 2" xfId="434"/>
    <cellStyle name="Normal 10 2 2" xfId="435"/>
    <cellStyle name="Normal 10 2 2 2" xfId="436"/>
    <cellStyle name="Normal 10 2 2 2 2" xfId="437"/>
    <cellStyle name="Normal 10 2 2 2 2 2" xfId="438"/>
    <cellStyle name="Normal 10 2 2 2 2 2 2" xfId="439"/>
    <cellStyle name="Normal 10 2 2 2 2 3" xfId="440"/>
    <cellStyle name="Normal 10 2 2 2 2 4" xfId="441"/>
    <cellStyle name="Normal 10 2 2 2 3" xfId="442"/>
    <cellStyle name="Normal 10 2 2 2 3 2" xfId="443"/>
    <cellStyle name="Normal 10 2 2 2 4" xfId="444"/>
    <cellStyle name="Normal 10 2 2 2 5" xfId="445"/>
    <cellStyle name="Normal 10 2 2 3" xfId="446"/>
    <cellStyle name="Normal 10 2 2 3 2" xfId="447"/>
    <cellStyle name="Normal 10 2 2 3 2 2" xfId="448"/>
    <cellStyle name="Normal 10 2 2 3 3" xfId="449"/>
    <cellStyle name="Normal 10 2 2 3 4" xfId="450"/>
    <cellStyle name="Normal 10 2 2 4" xfId="451"/>
    <cellStyle name="Normal 10 2 2 4 2" xfId="452"/>
    <cellStyle name="Normal 10 2 2 5" xfId="453"/>
    <cellStyle name="Normal 10 2 2 6" xfId="454"/>
    <cellStyle name="Normal 10 2 3" xfId="455"/>
    <cellStyle name="Normal 10 2 3 2" xfId="456"/>
    <cellStyle name="Normal 10 2 3 2 2" xfId="457"/>
    <cellStyle name="Normal 10 2 3 2 2 2" xfId="458"/>
    <cellStyle name="Normal 10 2 3 2 2 2 2" xfId="459"/>
    <cellStyle name="Normal 10 2 3 2 2 3" xfId="460"/>
    <cellStyle name="Normal 10 2 3 2 2 4" xfId="461"/>
    <cellStyle name="Normal 10 2 3 2 3" xfId="462"/>
    <cellStyle name="Normal 10 2 3 2 3 2" xfId="463"/>
    <cellStyle name="Normal 10 2 3 2 4" xfId="464"/>
    <cellStyle name="Normal 10 2 3 2 5" xfId="465"/>
    <cellStyle name="Normal 10 2 3 3" xfId="466"/>
    <cellStyle name="Normal 10 2 3 3 2" xfId="467"/>
    <cellStyle name="Normal 10 2 3 3 2 2" xfId="468"/>
    <cellStyle name="Normal 10 2 3 3 3" xfId="469"/>
    <cellStyle name="Normal 10 2 3 3 4" xfId="470"/>
    <cellStyle name="Normal 10 2 3 4" xfId="471"/>
    <cellStyle name="Normal 10 2 3 4 2" xfId="472"/>
    <cellStyle name="Normal 10 2 3 5" xfId="473"/>
    <cellStyle name="Normal 10 2 3 6" xfId="474"/>
    <cellStyle name="Normal 10 2 4" xfId="475"/>
    <cellStyle name="Normal 10 2 4 2" xfId="476"/>
    <cellStyle name="Normal 10 2 4 2 2" xfId="477"/>
    <cellStyle name="Normal 10 2 4 2 2 2" xfId="478"/>
    <cellStyle name="Normal 10 2 4 2 3" xfId="479"/>
    <cellStyle name="Normal 10 2 4 2 4" xfId="480"/>
    <cellStyle name="Normal 10 2 4 3" xfId="481"/>
    <cellStyle name="Normal 10 2 4 3 2" xfId="482"/>
    <cellStyle name="Normal 10 2 4 4" xfId="483"/>
    <cellStyle name="Normal 10 2 4 5" xfId="484"/>
    <cellStyle name="Normal 10 2 5" xfId="485"/>
    <cellStyle name="Normal 10 2 5 2" xfId="486"/>
    <cellStyle name="Normal 10 2 5 2 2" xfId="487"/>
    <cellStyle name="Normal 10 2 5 3" xfId="488"/>
    <cellStyle name="Normal 10 2 5 4" xfId="489"/>
    <cellStyle name="Normal 10 2 6" xfId="490"/>
    <cellStyle name="Normal 10 2 6 2" xfId="491"/>
    <cellStyle name="Normal 10 2 7" xfId="492"/>
    <cellStyle name="Normal 10 2 8" xfId="493"/>
    <cellStyle name="Normal 10 3" xfId="494"/>
    <cellStyle name="Normal 10 3 2" xfId="495"/>
    <cellStyle name="Normal 10 3 2 2" xfId="496"/>
    <cellStyle name="Normal 10 3 2 2 2" xfId="497"/>
    <cellStyle name="Normal 10 3 2 2 2 2" xfId="498"/>
    <cellStyle name="Normal 10 3 2 2 2 2 2" xfId="499"/>
    <cellStyle name="Normal 10 3 2 2 2 3" xfId="500"/>
    <cellStyle name="Normal 10 3 2 2 2 4" xfId="501"/>
    <cellStyle name="Normal 10 3 2 2 3" xfId="502"/>
    <cellStyle name="Normal 10 3 2 2 3 2" xfId="503"/>
    <cellStyle name="Normal 10 3 2 2 4" xfId="504"/>
    <cellStyle name="Normal 10 3 2 2 5" xfId="505"/>
    <cellStyle name="Normal 10 3 2 3" xfId="506"/>
    <cellStyle name="Normal 10 3 2 3 2" xfId="507"/>
    <cellStyle name="Normal 10 3 2 3 2 2" xfId="508"/>
    <cellStyle name="Normal 10 3 2 3 3" xfId="509"/>
    <cellStyle name="Normal 10 3 2 3 4" xfId="510"/>
    <cellStyle name="Normal 10 3 2 4" xfId="511"/>
    <cellStyle name="Normal 10 3 2 4 2" xfId="512"/>
    <cellStyle name="Normal 10 3 2 5" xfId="513"/>
    <cellStyle name="Normal 10 3 2 6" xfId="514"/>
    <cellStyle name="Normal 10 3 3" xfId="515"/>
    <cellStyle name="Normal 10 3 3 2" xfId="516"/>
    <cellStyle name="Normal 10 3 3 2 2" xfId="517"/>
    <cellStyle name="Normal 10 3 3 2 2 2" xfId="518"/>
    <cellStyle name="Normal 10 3 3 2 2 2 2" xfId="519"/>
    <cellStyle name="Normal 10 3 3 2 2 3" xfId="520"/>
    <cellStyle name="Normal 10 3 3 2 2 4" xfId="521"/>
    <cellStyle name="Normal 10 3 3 2 3" xfId="522"/>
    <cellStyle name="Normal 10 3 3 2 3 2" xfId="523"/>
    <cellStyle name="Normal 10 3 3 2 4" xfId="524"/>
    <cellStyle name="Normal 10 3 3 2 5" xfId="525"/>
    <cellStyle name="Normal 10 3 3 3" xfId="526"/>
    <cellStyle name="Normal 10 3 3 3 2" xfId="527"/>
    <cellStyle name="Normal 10 3 3 3 2 2" xfId="528"/>
    <cellStyle name="Normal 10 3 3 3 3" xfId="529"/>
    <cellStyle name="Normal 10 3 3 3 4" xfId="530"/>
    <cellStyle name="Normal 10 3 3 4" xfId="531"/>
    <cellStyle name="Normal 10 3 3 4 2" xfId="532"/>
    <cellStyle name="Normal 10 3 3 5" xfId="533"/>
    <cellStyle name="Normal 10 3 3 6" xfId="534"/>
    <cellStyle name="Normal 10 3 4" xfId="535"/>
    <cellStyle name="Normal 10 3 4 2" xfId="536"/>
    <cellStyle name="Normal 10 3 4 2 2" xfId="537"/>
    <cellStyle name="Normal 10 3 4 2 2 2" xfId="538"/>
    <cellStyle name="Normal 10 3 4 2 3" xfId="539"/>
    <cellStyle name="Normal 10 3 4 2 4" xfId="540"/>
    <cellStyle name="Normal 10 3 4 3" xfId="541"/>
    <cellStyle name="Normal 10 3 4 3 2" xfId="542"/>
    <cellStyle name="Normal 10 3 4 4" xfId="543"/>
    <cellStyle name="Normal 10 3 4 5" xfId="544"/>
    <cellStyle name="Normal 10 3 5" xfId="545"/>
    <cellStyle name="Normal 10 3 5 2" xfId="546"/>
    <cellStyle name="Normal 10 3 5 2 2" xfId="547"/>
    <cellStyle name="Normal 10 3 5 3" xfId="548"/>
    <cellStyle name="Normal 10 3 5 4" xfId="549"/>
    <cellStyle name="Normal 10 3 6" xfId="550"/>
    <cellStyle name="Normal 10 3 6 2" xfId="551"/>
    <cellStyle name="Normal 10 3 7" xfId="552"/>
    <cellStyle name="Normal 10 3 8" xfId="553"/>
    <cellStyle name="Normal 10 4" xfId="554"/>
    <cellStyle name="Normal 10 4 2" xfId="555"/>
    <cellStyle name="Normal 10 4 2 2" xfId="556"/>
    <cellStyle name="Normal 10 4 2 2 2" xfId="557"/>
    <cellStyle name="Normal 10 4 2 2 2 2" xfId="558"/>
    <cellStyle name="Normal 10 4 2 2 3" xfId="559"/>
    <cellStyle name="Normal 10 4 2 2 4" xfId="560"/>
    <cellStyle name="Normal 10 4 2 3" xfId="561"/>
    <cellStyle name="Normal 10 4 2 3 2" xfId="562"/>
    <cellStyle name="Normal 10 4 2 4" xfId="563"/>
    <cellStyle name="Normal 10 4 2 5" xfId="564"/>
    <cellStyle name="Normal 10 4 3" xfId="565"/>
    <cellStyle name="Normal 10 4 3 2" xfId="566"/>
    <cellStyle name="Normal 10 4 3 2 2" xfId="567"/>
    <cellStyle name="Normal 10 4 3 3" xfId="568"/>
    <cellStyle name="Normal 10 4 3 4" xfId="569"/>
    <cellStyle name="Normal 10 4 4" xfId="570"/>
    <cellStyle name="Normal 10 4 4 2" xfId="571"/>
    <cellStyle name="Normal 10 4 5" xfId="572"/>
    <cellStyle name="Normal 10 4 6" xfId="573"/>
    <cellStyle name="Normal 10 5" xfId="574"/>
    <cellStyle name="Normal 10 5 2" xfId="575"/>
    <cellStyle name="Normal 10 5 2 2" xfId="576"/>
    <cellStyle name="Normal 10 5 2 2 2" xfId="577"/>
    <cellStyle name="Normal 10 5 2 2 2 2" xfId="578"/>
    <cellStyle name="Normal 10 5 2 2 3" xfId="579"/>
    <cellStyle name="Normal 10 5 2 2 4" xfId="580"/>
    <cellStyle name="Normal 10 5 2 3" xfId="581"/>
    <cellStyle name="Normal 10 5 2 3 2" xfId="582"/>
    <cellStyle name="Normal 10 5 2 4" xfId="583"/>
    <cellStyle name="Normal 10 5 2 5" xfId="584"/>
    <cellStyle name="Normal 10 5 3" xfId="585"/>
    <cellStyle name="Normal 10 5 3 2" xfId="586"/>
    <cellStyle name="Normal 10 5 3 2 2" xfId="587"/>
    <cellStyle name="Normal 10 5 3 3" xfId="588"/>
    <cellStyle name="Normal 10 5 3 4" xfId="589"/>
    <cellStyle name="Normal 10 5 4" xfId="590"/>
    <cellStyle name="Normal 10 5 4 2" xfId="591"/>
    <cellStyle name="Normal 10 5 5" xfId="592"/>
    <cellStyle name="Normal 10 5 6" xfId="593"/>
    <cellStyle name="Normal 10 6" xfId="594"/>
    <cellStyle name="Normal 10 6 2" xfId="595"/>
    <cellStyle name="Normal 10 6 2 2" xfId="596"/>
    <cellStyle name="Normal 10 6 2 2 2" xfId="597"/>
    <cellStyle name="Normal 10 6 2 2 2 2" xfId="598"/>
    <cellStyle name="Normal 10 6 2 2 3" xfId="599"/>
    <cellStyle name="Normal 10 6 2 2 4" xfId="600"/>
    <cellStyle name="Normal 10 6 2 3" xfId="601"/>
    <cellStyle name="Normal 10 6 2 3 2" xfId="602"/>
    <cellStyle name="Normal 10 6 2 4" xfId="603"/>
    <cellStyle name="Normal 10 6 2 5" xfId="604"/>
    <cellStyle name="Normal 10 6 3" xfId="605"/>
    <cellStyle name="Normal 10 6 3 2" xfId="606"/>
    <cellStyle name="Normal 10 6 3 2 2" xfId="607"/>
    <cellStyle name="Normal 10 6 3 3" xfId="608"/>
    <cellStyle name="Normal 10 6 3 4" xfId="609"/>
    <cellStyle name="Normal 10 6 4" xfId="610"/>
    <cellStyle name="Normal 10 6 4 2" xfId="611"/>
    <cellStyle name="Normal 10 6 5" xfId="612"/>
    <cellStyle name="Normal 10 6 6" xfId="613"/>
    <cellStyle name="Normal 11" xfId="614"/>
    <cellStyle name="Normal 11 2" xfId="615"/>
    <cellStyle name="Normal 11 2 2" xfId="616"/>
    <cellStyle name="Normal 11 2 2 2" xfId="617"/>
    <cellStyle name="Normal 11 2 2 2 2" xfId="618"/>
    <cellStyle name="Normal 11 2 2 2 2 2" xfId="619"/>
    <cellStyle name="Normal 11 2 2 2 2 2 2" xfId="620"/>
    <cellStyle name="Normal 11 2 2 2 2 3" xfId="621"/>
    <cellStyle name="Normal 11 2 2 2 2 4" xfId="622"/>
    <cellStyle name="Normal 11 2 2 2 3" xfId="623"/>
    <cellStyle name="Normal 11 2 2 2 3 2" xfId="624"/>
    <cellStyle name="Normal 11 2 2 2 4" xfId="625"/>
    <cellStyle name="Normal 11 2 2 2 5" xfId="626"/>
    <cellStyle name="Normal 11 2 2 3" xfId="627"/>
    <cellStyle name="Normal 11 2 2 3 2" xfId="628"/>
    <cellStyle name="Normal 11 2 2 3 2 2" xfId="629"/>
    <cellStyle name="Normal 11 2 2 3 3" xfId="630"/>
    <cellStyle name="Normal 11 2 2 3 4" xfId="631"/>
    <cellStyle name="Normal 11 2 2 4" xfId="632"/>
    <cellStyle name="Normal 11 2 2 4 2" xfId="633"/>
    <cellStyle name="Normal 11 2 2 5" xfId="634"/>
    <cellStyle name="Normal 11 2 2 6" xfId="635"/>
    <cellStyle name="Normal 11 2 3" xfId="636"/>
    <cellStyle name="Normal 11 2 3 2" xfId="637"/>
    <cellStyle name="Normal 11 2 3 2 2" xfId="638"/>
    <cellStyle name="Normal 11 2 3 2 2 2" xfId="639"/>
    <cellStyle name="Normal 11 2 3 2 2 2 2" xfId="640"/>
    <cellStyle name="Normal 11 2 3 2 2 3" xfId="641"/>
    <cellStyle name="Normal 11 2 3 2 2 4" xfId="642"/>
    <cellStyle name="Normal 11 2 3 2 3" xfId="643"/>
    <cellStyle name="Normal 11 2 3 2 3 2" xfId="644"/>
    <cellStyle name="Normal 11 2 3 2 4" xfId="645"/>
    <cellStyle name="Normal 11 2 3 2 5" xfId="646"/>
    <cellStyle name="Normal 11 2 3 3" xfId="647"/>
    <cellStyle name="Normal 11 2 3 3 2" xfId="648"/>
    <cellStyle name="Normal 11 2 3 3 2 2" xfId="649"/>
    <cellStyle name="Normal 11 2 3 3 3" xfId="650"/>
    <cellStyle name="Normal 11 2 3 3 4" xfId="651"/>
    <cellStyle name="Normal 11 2 3 4" xfId="652"/>
    <cellStyle name="Normal 11 2 3 4 2" xfId="653"/>
    <cellStyle name="Normal 11 2 3 5" xfId="654"/>
    <cellStyle name="Normal 11 2 3 6" xfId="655"/>
    <cellStyle name="Normal 11 2 4" xfId="656"/>
    <cellStyle name="Normal 11 2 4 2" xfId="657"/>
    <cellStyle name="Normal 11 2 4 2 2" xfId="658"/>
    <cellStyle name="Normal 11 2 4 2 2 2" xfId="659"/>
    <cellStyle name="Normal 11 2 4 2 3" xfId="660"/>
    <cellStyle name="Normal 11 2 4 2 4" xfId="661"/>
    <cellStyle name="Normal 11 2 4 3" xfId="662"/>
    <cellStyle name="Normal 11 2 4 3 2" xfId="663"/>
    <cellStyle name="Normal 11 2 4 4" xfId="664"/>
    <cellStyle name="Normal 11 2 4 5" xfId="665"/>
    <cellStyle name="Normal 11 2 5" xfId="666"/>
    <cellStyle name="Normal 11 2 5 2" xfId="667"/>
    <cellStyle name="Normal 11 2 5 2 2" xfId="668"/>
    <cellStyle name="Normal 11 2 5 3" xfId="669"/>
    <cellStyle name="Normal 11 2 5 4" xfId="670"/>
    <cellStyle name="Normal 11 2 6" xfId="671"/>
    <cellStyle name="Normal 11 2 6 2" xfId="672"/>
    <cellStyle name="Normal 11 2 7" xfId="673"/>
    <cellStyle name="Normal 11 2 8" xfId="674"/>
    <cellStyle name="Normal 12" xfId="675"/>
    <cellStyle name="Normal 12 10" xfId="676"/>
    <cellStyle name="Normal 12 10 2" xfId="677"/>
    <cellStyle name="Normal 12 10 2 2" xfId="678"/>
    <cellStyle name="Normal 12 10 2 2 2" xfId="679"/>
    <cellStyle name="Normal 12 10 2 3" xfId="680"/>
    <cellStyle name="Normal 12 10 2 4" xfId="681"/>
    <cellStyle name="Normal 12 10 3" xfId="682"/>
    <cellStyle name="Normal 12 10 3 2" xfId="683"/>
    <cellStyle name="Normal 12 10 4" xfId="684"/>
    <cellStyle name="Normal 12 10 5" xfId="685"/>
    <cellStyle name="Normal 12 11" xfId="686"/>
    <cellStyle name="Normal 12 11 2" xfId="687"/>
    <cellStyle name="Normal 12 11 2 2" xfId="688"/>
    <cellStyle name="Normal 12 11 3" xfId="689"/>
    <cellStyle name="Normal 12 11 4" xfId="690"/>
    <cellStyle name="Normal 12 12" xfId="691"/>
    <cellStyle name="Normal 12 12 2" xfId="692"/>
    <cellStyle name="Normal 12 13" xfId="693"/>
    <cellStyle name="Normal 12 14" xfId="694"/>
    <cellStyle name="Normal 12 2" xfId="695"/>
    <cellStyle name="Normal 12 2 2" xfId="696"/>
    <cellStyle name="Normal 12 3" xfId="697"/>
    <cellStyle name="Normal 12 3 2" xfId="698"/>
    <cellStyle name="Normal 12 4" xfId="699"/>
    <cellStyle name="Normal 12 4 2" xfId="700"/>
    <cellStyle name="Normal 12 5" xfId="701"/>
    <cellStyle name="Normal 12 5 2" xfId="702"/>
    <cellStyle name="Normal 12 6" xfId="703"/>
    <cellStyle name="Normal 12 6 2" xfId="704"/>
    <cellStyle name="Normal 12 7" xfId="705"/>
    <cellStyle name="Normal 12 7 2" xfId="706"/>
    <cellStyle name="Normal 12 7 2 2" xfId="707"/>
    <cellStyle name="Normal 12 7 2 2 2" xfId="708"/>
    <cellStyle name="Normal 12 7 2 2 2 2" xfId="709"/>
    <cellStyle name="Normal 12 7 2 2 3" xfId="710"/>
    <cellStyle name="Normal 12 7 2 2 4" xfId="711"/>
    <cellStyle name="Normal 12 7 2 3" xfId="712"/>
    <cellStyle name="Normal 12 7 2 3 2" xfId="713"/>
    <cellStyle name="Normal 12 7 2 4" xfId="714"/>
    <cellStyle name="Normal 12 7 2 5" xfId="715"/>
    <cellStyle name="Normal 12 7 3" xfId="716"/>
    <cellStyle name="Normal 12 7 3 2" xfId="717"/>
    <cellStyle name="Normal 12 7 3 2 2" xfId="718"/>
    <cellStyle name="Normal 12 7 3 3" xfId="719"/>
    <cellStyle name="Normal 12 7 3 4" xfId="720"/>
    <cellStyle name="Normal 12 7 4" xfId="721"/>
    <cellStyle name="Normal 12 7 4 2" xfId="722"/>
    <cellStyle name="Normal 12 7 5" xfId="723"/>
    <cellStyle name="Normal 12 7 6" xfId="724"/>
    <cellStyle name="Normal 12 8" xfId="725"/>
    <cellStyle name="Normal 12 8 2" xfId="726"/>
    <cellStyle name="Normal 12 8 2 2" xfId="727"/>
    <cellStyle name="Normal 12 8 2 2 2" xfId="728"/>
    <cellStyle name="Normal 12 8 2 2 2 2" xfId="729"/>
    <cellStyle name="Normal 12 8 2 2 3" xfId="730"/>
    <cellStyle name="Normal 12 8 2 2 4" xfId="731"/>
    <cellStyle name="Normal 12 8 2 3" xfId="732"/>
    <cellStyle name="Normal 12 8 2 3 2" xfId="733"/>
    <cellStyle name="Normal 12 8 2 4" xfId="734"/>
    <cellStyle name="Normal 12 8 2 5" xfId="735"/>
    <cellStyle name="Normal 12 8 3" xfId="736"/>
    <cellStyle name="Normal 12 8 3 2" xfId="737"/>
    <cellStyle name="Normal 12 8 3 2 2" xfId="738"/>
    <cellStyle name="Normal 12 8 3 3" xfId="739"/>
    <cellStyle name="Normal 12 8 3 4" xfId="740"/>
    <cellStyle name="Normal 12 8 4" xfId="741"/>
    <cellStyle name="Normal 12 8 4 2" xfId="742"/>
    <cellStyle name="Normal 12 8 5" xfId="743"/>
    <cellStyle name="Normal 12 8 6" xfId="744"/>
    <cellStyle name="Normal 12 9" xfId="745"/>
    <cellStyle name="Normal 12 9 2" xfId="746"/>
    <cellStyle name="Normal 12 9 2 2" xfId="747"/>
    <cellStyle name="Normal 12 9 2 2 2" xfId="748"/>
    <cellStyle name="Normal 12 9 2 2 2 2" xfId="749"/>
    <cellStyle name="Normal 12 9 2 2 3" xfId="750"/>
    <cellStyle name="Normal 12 9 2 2 4" xfId="751"/>
    <cellStyle name="Normal 12 9 2 3" xfId="752"/>
    <cellStyle name="Normal 12 9 2 3 2" xfId="753"/>
    <cellStyle name="Normal 12 9 2 4" xfId="754"/>
    <cellStyle name="Normal 12 9 2 5" xfId="755"/>
    <cellStyle name="Normal 12 9 3" xfId="756"/>
    <cellStyle name="Normal 12 9 3 2" xfId="757"/>
    <cellStyle name="Normal 12 9 3 2 2" xfId="758"/>
    <cellStyle name="Normal 12 9 3 3" xfId="759"/>
    <cellStyle name="Normal 12 9 3 4" xfId="760"/>
    <cellStyle name="Normal 12 9 4" xfId="761"/>
    <cellStyle name="Normal 12 9 4 2" xfId="762"/>
    <cellStyle name="Normal 12 9 5" xfId="763"/>
    <cellStyle name="Normal 12 9 6" xfId="764"/>
    <cellStyle name="Normal 122 2" xfId="765"/>
    <cellStyle name="Normal 13" xfId="766"/>
    <cellStyle name="Normal 13 10" xfId="767"/>
    <cellStyle name="Normal 13 10 2" xfId="768"/>
    <cellStyle name="Normal 13 10 2 2" xfId="769"/>
    <cellStyle name="Normal 13 10 3" xfId="770"/>
    <cellStyle name="Normal 13 10 4" xfId="771"/>
    <cellStyle name="Normal 13 11" xfId="772"/>
    <cellStyle name="Normal 13 11 2" xfId="773"/>
    <cellStyle name="Normal 13 12" xfId="774"/>
    <cellStyle name="Normal 13 13" xfId="775"/>
    <cellStyle name="Normal 13 2" xfId="776"/>
    <cellStyle name="Normal 13 2 10" xfId="777"/>
    <cellStyle name="Normal 13 2 10 2" xfId="778"/>
    <cellStyle name="Normal 13 2 11" xfId="779"/>
    <cellStyle name="Normal 13 2 12" xfId="780"/>
    <cellStyle name="Normal 13 2 2" xfId="781"/>
    <cellStyle name="Normal 13 2 2 10" xfId="782"/>
    <cellStyle name="Normal 13 2 2 11" xfId="783"/>
    <cellStyle name="Normal 13 2 2 2" xfId="784"/>
    <cellStyle name="Normal 13 2 2 2 2" xfId="785"/>
    <cellStyle name="Normal 13 2 2 2 2 10" xfId="786"/>
    <cellStyle name="Normal 13 2 2 2 2 2" xfId="787"/>
    <cellStyle name="Normal 13 2 2 2 2 2 2" xfId="788"/>
    <cellStyle name="Normal 13 2 2 2 2 2 2 2" xfId="789"/>
    <cellStyle name="Normal 13 2 2 2 2 2 2 2 2" xfId="790"/>
    <cellStyle name="Normal 13 2 2 2 2 2 2 2 2 2" xfId="791"/>
    <cellStyle name="Normal 13 2 2 2 2 2 2 2 2 2 2" xfId="792"/>
    <cellStyle name="Normal 13 2 2 2 2 2 2 2 2 2 2 2" xfId="793"/>
    <cellStyle name="Normal 13 2 2 2 2 2 2 2 2 2 3" xfId="794"/>
    <cellStyle name="Normal 13 2 2 2 2 2 2 2 2 2 4" xfId="795"/>
    <cellStyle name="Normal 13 2 2 2 2 2 2 2 2 3" xfId="796"/>
    <cellStyle name="Normal 13 2 2 2 2 2 2 2 2 3 2" xfId="797"/>
    <cellStyle name="Normal 13 2 2 2 2 2 2 2 2 4" xfId="798"/>
    <cellStyle name="Normal 13 2 2 2 2 2 2 2 2 5" xfId="799"/>
    <cellStyle name="Normal 13 2 2 2 2 2 2 2 3" xfId="800"/>
    <cellStyle name="Normal 13 2 2 2 2 2 2 2 3 2" xfId="801"/>
    <cellStyle name="Normal 13 2 2 2 2 2 2 2 3 2 2" xfId="802"/>
    <cellStyle name="Normal 13 2 2 2 2 2 2 2 3 3" xfId="803"/>
    <cellStyle name="Normal 13 2 2 2 2 2 2 2 3 4" xfId="804"/>
    <cellStyle name="Normal 13 2 2 2 2 2 2 2 4" xfId="805"/>
    <cellStyle name="Normal 13 2 2 2 2 2 2 2 4 2" xfId="806"/>
    <cellStyle name="Normal 13 2 2 2 2 2 2 2 5" xfId="807"/>
    <cellStyle name="Normal 13 2 2 2 2 2 2 2 6" xfId="808"/>
    <cellStyle name="Normal 13 2 2 2 2 2 2 3" xfId="809"/>
    <cellStyle name="Normal 13 2 2 2 2 2 2 3 2" xfId="810"/>
    <cellStyle name="Normal 13 2 2 2 2 2 2 3 2 2" xfId="811"/>
    <cellStyle name="Normal 13 2 2 2 2 2 2 3 2 2 2" xfId="812"/>
    <cellStyle name="Normal 13 2 2 2 2 2 2 3 2 2 2 2" xfId="813"/>
    <cellStyle name="Normal 13 2 2 2 2 2 2 3 2 2 3" xfId="814"/>
    <cellStyle name="Normal 13 2 2 2 2 2 2 3 2 2 4" xfId="815"/>
    <cellStyle name="Normal 13 2 2 2 2 2 2 3 2 3" xfId="816"/>
    <cellStyle name="Normal 13 2 2 2 2 2 2 3 2 3 2" xfId="817"/>
    <cellStyle name="Normal 13 2 2 2 2 2 2 3 2 4" xfId="818"/>
    <cellStyle name="Normal 13 2 2 2 2 2 2 3 2 5" xfId="819"/>
    <cellStyle name="Normal 13 2 2 2 2 2 2 3 3" xfId="820"/>
    <cellStyle name="Normal 13 2 2 2 2 2 2 3 3 2" xfId="821"/>
    <cellStyle name="Normal 13 2 2 2 2 2 2 3 3 2 2" xfId="822"/>
    <cellStyle name="Normal 13 2 2 2 2 2 2 3 3 3" xfId="823"/>
    <cellStyle name="Normal 13 2 2 2 2 2 2 3 3 4" xfId="824"/>
    <cellStyle name="Normal 13 2 2 2 2 2 2 3 4" xfId="825"/>
    <cellStyle name="Normal 13 2 2 2 2 2 2 3 4 2" xfId="826"/>
    <cellStyle name="Normal 13 2 2 2 2 2 2 3 5" xfId="827"/>
    <cellStyle name="Normal 13 2 2 2 2 2 2 3 6" xfId="828"/>
    <cellStyle name="Normal 13 2 2 2 2 2 2 4" xfId="829"/>
    <cellStyle name="Normal 13 2 2 2 2 2 2 4 2" xfId="830"/>
    <cellStyle name="Normal 13 2 2 2 2 2 2 4 2 2" xfId="831"/>
    <cellStyle name="Normal 13 2 2 2 2 2 2 4 2 2 2" xfId="832"/>
    <cellStyle name="Normal 13 2 2 2 2 2 2 4 2 3" xfId="833"/>
    <cellStyle name="Normal 13 2 2 2 2 2 2 4 2 4" xfId="834"/>
    <cellStyle name="Normal 13 2 2 2 2 2 2 4 3" xfId="835"/>
    <cellStyle name="Normal 13 2 2 2 2 2 2 4 3 2" xfId="836"/>
    <cellStyle name="Normal 13 2 2 2 2 2 2 4 4" xfId="837"/>
    <cellStyle name="Normal 13 2 2 2 2 2 2 4 5" xfId="838"/>
    <cellStyle name="Normal 13 2 2 2 2 2 2 5" xfId="839"/>
    <cellStyle name="Normal 13 2 2 2 2 2 2 5 2" xfId="840"/>
    <cellStyle name="Normal 13 2 2 2 2 2 2 5 2 2" xfId="841"/>
    <cellStyle name="Normal 13 2 2 2 2 2 2 5 3" xfId="842"/>
    <cellStyle name="Normal 13 2 2 2 2 2 2 5 4" xfId="843"/>
    <cellStyle name="Normal 13 2 2 2 2 2 2 6" xfId="844"/>
    <cellStyle name="Normal 13 2 2 2 2 2 2 6 2" xfId="845"/>
    <cellStyle name="Normal 13 2 2 2 2 2 2 7" xfId="846"/>
    <cellStyle name="Normal 13 2 2 2 2 2 2 8" xfId="847"/>
    <cellStyle name="Normal 13 2 2 2 2 2 3" xfId="848"/>
    <cellStyle name="Normal 13 2 2 2 2 2 3 2" xfId="849"/>
    <cellStyle name="Normal 13 2 2 2 2 2 3 2 2" xfId="850"/>
    <cellStyle name="Normal 13 2 2 2 2 2 3 2 2 2" xfId="851"/>
    <cellStyle name="Normal 13 2 2 2 2 2 3 2 2 2 2" xfId="852"/>
    <cellStyle name="Normal 13 2 2 2 2 2 3 2 2 2 2 2" xfId="853"/>
    <cellStyle name="Normal 13 2 2 2 2 2 3 2 2 2 3" xfId="854"/>
    <cellStyle name="Normal 13 2 2 2 2 2 3 2 2 2 4" xfId="855"/>
    <cellStyle name="Normal 13 2 2 2 2 2 3 2 2 3" xfId="856"/>
    <cellStyle name="Normal 13 2 2 2 2 2 3 2 2 3 2" xfId="857"/>
    <cellStyle name="Normal 13 2 2 2 2 2 3 2 2 4" xfId="858"/>
    <cellStyle name="Normal 13 2 2 2 2 2 3 2 2 5" xfId="859"/>
    <cellStyle name="Normal 13 2 2 2 2 2 3 2 3" xfId="860"/>
    <cellStyle name="Normal 13 2 2 2 2 2 3 2 3 2" xfId="861"/>
    <cellStyle name="Normal 13 2 2 2 2 2 3 2 3 2 2" xfId="862"/>
    <cellStyle name="Normal 13 2 2 2 2 2 3 2 3 3" xfId="863"/>
    <cellStyle name="Normal 13 2 2 2 2 2 3 2 3 4" xfId="864"/>
    <cellStyle name="Normal 13 2 2 2 2 2 3 2 4" xfId="865"/>
    <cellStyle name="Normal 13 2 2 2 2 2 3 2 4 2" xfId="866"/>
    <cellStyle name="Normal 13 2 2 2 2 2 3 2 5" xfId="867"/>
    <cellStyle name="Normal 13 2 2 2 2 2 3 2 6" xfId="868"/>
    <cellStyle name="Normal 13 2 2 2 2 2 3 3" xfId="869"/>
    <cellStyle name="Normal 13 2 2 2 2 2 3 3 2" xfId="870"/>
    <cellStyle name="Normal 13 2 2 2 2 2 3 3 2 2" xfId="871"/>
    <cellStyle name="Normal 13 2 2 2 2 2 3 3 2 2 2" xfId="872"/>
    <cellStyle name="Normal 13 2 2 2 2 2 3 3 2 2 2 2" xfId="873"/>
    <cellStyle name="Normal 13 2 2 2 2 2 3 3 2 2 3" xfId="874"/>
    <cellStyle name="Normal 13 2 2 2 2 2 3 3 2 2 4" xfId="875"/>
    <cellStyle name="Normal 13 2 2 2 2 2 3 3 2 3" xfId="876"/>
    <cellStyle name="Normal 13 2 2 2 2 2 3 3 2 3 2" xfId="877"/>
    <cellStyle name="Normal 13 2 2 2 2 2 3 3 2 4" xfId="878"/>
    <cellStyle name="Normal 13 2 2 2 2 2 3 3 2 5" xfId="879"/>
    <cellStyle name="Normal 13 2 2 2 2 2 3 3 3" xfId="880"/>
    <cellStyle name="Normal 13 2 2 2 2 2 3 3 3 2" xfId="881"/>
    <cellStyle name="Normal 13 2 2 2 2 2 3 3 3 2 2" xfId="882"/>
    <cellStyle name="Normal 13 2 2 2 2 2 3 3 3 3" xfId="883"/>
    <cellStyle name="Normal 13 2 2 2 2 2 3 3 3 4" xfId="884"/>
    <cellStyle name="Normal 13 2 2 2 2 2 3 3 4" xfId="885"/>
    <cellStyle name="Normal 13 2 2 2 2 2 3 3 4 2" xfId="886"/>
    <cellStyle name="Normal 13 2 2 2 2 2 3 3 5" xfId="887"/>
    <cellStyle name="Normal 13 2 2 2 2 2 3 3 6" xfId="888"/>
    <cellStyle name="Normal 13 2 2 2 2 2 3 4" xfId="889"/>
    <cellStyle name="Normal 13 2 2 2 2 2 3 4 2" xfId="890"/>
    <cellStyle name="Normal 13 2 2 2 2 2 3 4 2 2" xfId="891"/>
    <cellStyle name="Normal 13 2 2 2 2 2 3 4 2 2 2" xfId="892"/>
    <cellStyle name="Normal 13 2 2 2 2 2 3 4 2 3" xfId="893"/>
    <cellStyle name="Normal 13 2 2 2 2 2 3 4 2 4" xfId="894"/>
    <cellStyle name="Normal 13 2 2 2 2 2 3 4 3" xfId="895"/>
    <cellStyle name="Normal 13 2 2 2 2 2 3 4 3 2" xfId="896"/>
    <cellStyle name="Normal 13 2 2 2 2 2 3 4 4" xfId="897"/>
    <cellStyle name="Normal 13 2 2 2 2 2 3 4 5" xfId="898"/>
    <cellStyle name="Normal 13 2 2 2 2 2 3 5" xfId="899"/>
    <cellStyle name="Normal 13 2 2 2 2 2 3 5 2" xfId="900"/>
    <cellStyle name="Normal 13 2 2 2 2 2 3 5 2 2" xfId="901"/>
    <cellStyle name="Normal 13 2 2 2 2 2 3 5 3" xfId="902"/>
    <cellStyle name="Normal 13 2 2 2 2 2 3 5 4" xfId="903"/>
    <cellStyle name="Normal 13 2 2 2 2 2 3 6" xfId="904"/>
    <cellStyle name="Normal 13 2 2 2 2 2 3 6 2" xfId="905"/>
    <cellStyle name="Normal 13 2 2 2 2 2 3 7" xfId="906"/>
    <cellStyle name="Normal 13 2 2 2 2 2 3 8" xfId="907"/>
    <cellStyle name="Normal 13 2 2 2 2 2 4" xfId="908"/>
    <cellStyle name="Normal 13 2 2 2 2 3" xfId="909"/>
    <cellStyle name="Normal 13 2 2 2 2 3 2" xfId="910"/>
    <cellStyle name="Normal 13 2 2 2 2 4" xfId="911"/>
    <cellStyle name="Normal 13 2 2 2 2 4 2" xfId="912"/>
    <cellStyle name="Normal 13 2 2 2 2 4 2 2" xfId="913"/>
    <cellStyle name="Normal 13 2 2 2 2 4 2 2 2" xfId="914"/>
    <cellStyle name="Normal 13 2 2 2 2 4 2 2 2 2" xfId="915"/>
    <cellStyle name="Normal 13 2 2 2 2 4 2 2 3" xfId="916"/>
    <cellStyle name="Normal 13 2 2 2 2 4 2 2 4" xfId="917"/>
    <cellStyle name="Normal 13 2 2 2 2 4 2 3" xfId="918"/>
    <cellStyle name="Normal 13 2 2 2 2 4 2 3 2" xfId="919"/>
    <cellStyle name="Normal 13 2 2 2 2 4 2 4" xfId="920"/>
    <cellStyle name="Normal 13 2 2 2 2 4 2 5" xfId="921"/>
    <cellStyle name="Normal 13 2 2 2 2 4 3" xfId="922"/>
    <cellStyle name="Normal 13 2 2 2 2 4 3 2" xfId="923"/>
    <cellStyle name="Normal 13 2 2 2 2 4 3 2 2" xfId="924"/>
    <cellStyle name="Normal 13 2 2 2 2 4 3 3" xfId="925"/>
    <cellStyle name="Normal 13 2 2 2 2 4 3 4" xfId="926"/>
    <cellStyle name="Normal 13 2 2 2 2 4 4" xfId="927"/>
    <cellStyle name="Normal 13 2 2 2 2 4 4 2" xfId="928"/>
    <cellStyle name="Normal 13 2 2 2 2 4 5" xfId="929"/>
    <cellStyle name="Normal 13 2 2 2 2 4 6" xfId="930"/>
    <cellStyle name="Normal 13 2 2 2 2 5" xfId="931"/>
    <cellStyle name="Normal 13 2 2 2 2 5 2" xfId="932"/>
    <cellStyle name="Normal 13 2 2 2 2 5 2 2" xfId="933"/>
    <cellStyle name="Normal 13 2 2 2 2 5 2 2 2" xfId="934"/>
    <cellStyle name="Normal 13 2 2 2 2 5 2 2 2 2" xfId="935"/>
    <cellStyle name="Normal 13 2 2 2 2 5 2 2 3" xfId="936"/>
    <cellStyle name="Normal 13 2 2 2 2 5 2 2 4" xfId="937"/>
    <cellStyle name="Normal 13 2 2 2 2 5 2 3" xfId="938"/>
    <cellStyle name="Normal 13 2 2 2 2 5 2 3 2" xfId="939"/>
    <cellStyle name="Normal 13 2 2 2 2 5 2 4" xfId="940"/>
    <cellStyle name="Normal 13 2 2 2 2 5 2 5" xfId="941"/>
    <cellStyle name="Normal 13 2 2 2 2 5 3" xfId="942"/>
    <cellStyle name="Normal 13 2 2 2 2 5 3 2" xfId="943"/>
    <cellStyle name="Normal 13 2 2 2 2 5 3 2 2" xfId="944"/>
    <cellStyle name="Normal 13 2 2 2 2 5 3 3" xfId="945"/>
    <cellStyle name="Normal 13 2 2 2 2 5 3 4" xfId="946"/>
    <cellStyle name="Normal 13 2 2 2 2 5 4" xfId="947"/>
    <cellStyle name="Normal 13 2 2 2 2 5 4 2" xfId="948"/>
    <cellStyle name="Normal 13 2 2 2 2 5 5" xfId="949"/>
    <cellStyle name="Normal 13 2 2 2 2 5 6" xfId="950"/>
    <cellStyle name="Normal 13 2 2 2 2 6" xfId="951"/>
    <cellStyle name="Normal 13 2 2 2 2 6 2" xfId="952"/>
    <cellStyle name="Normal 13 2 2 2 2 6 2 2" xfId="953"/>
    <cellStyle name="Normal 13 2 2 2 2 6 2 2 2" xfId="954"/>
    <cellStyle name="Normal 13 2 2 2 2 6 2 3" xfId="955"/>
    <cellStyle name="Normal 13 2 2 2 2 6 2 4" xfId="956"/>
    <cellStyle name="Normal 13 2 2 2 2 6 3" xfId="957"/>
    <cellStyle name="Normal 13 2 2 2 2 6 3 2" xfId="958"/>
    <cellStyle name="Normal 13 2 2 2 2 6 4" xfId="959"/>
    <cellStyle name="Normal 13 2 2 2 2 6 5" xfId="960"/>
    <cellStyle name="Normal 13 2 2 2 2 7" xfId="961"/>
    <cellStyle name="Normal 13 2 2 2 2 7 2" xfId="962"/>
    <cellStyle name="Normal 13 2 2 2 2 7 2 2" xfId="963"/>
    <cellStyle name="Normal 13 2 2 2 2 7 3" xfId="964"/>
    <cellStyle name="Normal 13 2 2 2 2 7 4" xfId="965"/>
    <cellStyle name="Normal 13 2 2 2 2 8" xfId="966"/>
    <cellStyle name="Normal 13 2 2 2 2 8 2" xfId="967"/>
    <cellStyle name="Normal 13 2 2 2 2 9" xfId="968"/>
    <cellStyle name="Normal 13 2 2 2 3" xfId="969"/>
    <cellStyle name="Normal 13 2 2 2 3 2" xfId="970"/>
    <cellStyle name="Normal 13 2 2 2 3 2 2" xfId="971"/>
    <cellStyle name="Normal 13 2 2 2 3 2 2 2" xfId="972"/>
    <cellStyle name="Normal 13 2 2 2 3 2 2 2 2" xfId="973"/>
    <cellStyle name="Normal 13 2 2 2 3 2 2 2 2 2" xfId="974"/>
    <cellStyle name="Normal 13 2 2 2 3 2 2 2 3" xfId="975"/>
    <cellStyle name="Normal 13 2 2 2 3 2 2 2 4" xfId="976"/>
    <cellStyle name="Normal 13 2 2 2 3 2 2 3" xfId="977"/>
    <cellStyle name="Normal 13 2 2 2 3 2 2 3 2" xfId="978"/>
    <cellStyle name="Normal 13 2 2 2 3 2 2 4" xfId="979"/>
    <cellStyle name="Normal 13 2 2 2 3 2 2 5" xfId="980"/>
    <cellStyle name="Normal 13 2 2 2 3 2 3" xfId="981"/>
    <cellStyle name="Normal 13 2 2 2 3 2 3 2" xfId="982"/>
    <cellStyle name="Normal 13 2 2 2 3 2 3 2 2" xfId="983"/>
    <cellStyle name="Normal 13 2 2 2 3 2 3 3" xfId="984"/>
    <cellStyle name="Normal 13 2 2 2 3 2 3 4" xfId="985"/>
    <cellStyle name="Normal 13 2 2 2 3 2 4" xfId="986"/>
    <cellStyle name="Normal 13 2 2 2 3 2 4 2" xfId="987"/>
    <cellStyle name="Normal 13 2 2 2 3 2 5" xfId="988"/>
    <cellStyle name="Normal 13 2 2 2 3 2 6" xfId="989"/>
    <cellStyle name="Normal 13 2 2 2 3 3" xfId="990"/>
    <cellStyle name="Normal 13 2 2 2 3 3 2" xfId="991"/>
    <cellStyle name="Normal 13 2 2 2 3 3 2 2" xfId="992"/>
    <cellStyle name="Normal 13 2 2 2 3 3 2 2 2" xfId="993"/>
    <cellStyle name="Normal 13 2 2 2 3 3 2 2 2 2" xfId="994"/>
    <cellStyle name="Normal 13 2 2 2 3 3 2 2 3" xfId="995"/>
    <cellStyle name="Normal 13 2 2 2 3 3 2 2 4" xfId="996"/>
    <cellStyle name="Normal 13 2 2 2 3 3 2 3" xfId="997"/>
    <cellStyle name="Normal 13 2 2 2 3 3 2 3 2" xfId="998"/>
    <cellStyle name="Normal 13 2 2 2 3 3 2 4" xfId="999"/>
    <cellStyle name="Normal 13 2 2 2 3 3 2 5" xfId="1000"/>
    <cellStyle name="Normal 13 2 2 2 3 3 3" xfId="1001"/>
    <cellStyle name="Normal 13 2 2 2 3 3 3 2" xfId="1002"/>
    <cellStyle name="Normal 13 2 2 2 3 3 3 2 2" xfId="1003"/>
    <cellStyle name="Normal 13 2 2 2 3 3 3 3" xfId="1004"/>
    <cellStyle name="Normal 13 2 2 2 3 3 3 4" xfId="1005"/>
    <cellStyle name="Normal 13 2 2 2 3 3 4" xfId="1006"/>
    <cellStyle name="Normal 13 2 2 2 3 3 4 2" xfId="1007"/>
    <cellStyle name="Normal 13 2 2 2 3 3 5" xfId="1008"/>
    <cellStyle name="Normal 13 2 2 2 3 3 6" xfId="1009"/>
    <cellStyle name="Normal 13 2 2 2 3 4" xfId="1010"/>
    <cellStyle name="Normal 13 2 2 2 3 4 2" xfId="1011"/>
    <cellStyle name="Normal 13 2 2 2 3 4 2 2" xfId="1012"/>
    <cellStyle name="Normal 13 2 2 2 3 4 2 2 2" xfId="1013"/>
    <cellStyle name="Normal 13 2 2 2 3 4 2 3" xfId="1014"/>
    <cellStyle name="Normal 13 2 2 2 3 4 2 4" xfId="1015"/>
    <cellStyle name="Normal 13 2 2 2 3 4 3" xfId="1016"/>
    <cellStyle name="Normal 13 2 2 2 3 4 3 2" xfId="1017"/>
    <cellStyle name="Normal 13 2 2 2 3 4 4" xfId="1018"/>
    <cellStyle name="Normal 13 2 2 2 3 4 5" xfId="1019"/>
    <cellStyle name="Normal 13 2 2 2 3 5" xfId="1020"/>
    <cellStyle name="Normal 13 2 2 2 3 5 2" xfId="1021"/>
    <cellStyle name="Normal 13 2 2 2 3 5 2 2" xfId="1022"/>
    <cellStyle name="Normal 13 2 2 2 3 5 3" xfId="1023"/>
    <cellStyle name="Normal 13 2 2 2 3 5 4" xfId="1024"/>
    <cellStyle name="Normal 13 2 2 2 3 6" xfId="1025"/>
    <cellStyle name="Normal 13 2 2 2 3 6 2" xfId="1026"/>
    <cellStyle name="Normal 13 2 2 2 3 7" xfId="1027"/>
    <cellStyle name="Normal 13 2 2 2 3 8" xfId="1028"/>
    <cellStyle name="Normal 13 2 2 2 4" xfId="1029"/>
    <cellStyle name="Normal 13 2 2 2 4 2" xfId="1030"/>
    <cellStyle name="Normal 13 2 2 2 4 2 2" xfId="1031"/>
    <cellStyle name="Normal 13 2 2 2 4 2 2 2" xfId="1032"/>
    <cellStyle name="Normal 13 2 2 2 4 2 2 2 2" xfId="1033"/>
    <cellStyle name="Normal 13 2 2 2 4 2 2 2 2 2" xfId="1034"/>
    <cellStyle name="Normal 13 2 2 2 4 2 2 2 3" xfId="1035"/>
    <cellStyle name="Normal 13 2 2 2 4 2 2 2 4" xfId="1036"/>
    <cellStyle name="Normal 13 2 2 2 4 2 2 3" xfId="1037"/>
    <cellStyle name="Normal 13 2 2 2 4 2 2 3 2" xfId="1038"/>
    <cellStyle name="Normal 13 2 2 2 4 2 2 4" xfId="1039"/>
    <cellStyle name="Normal 13 2 2 2 4 2 2 5" xfId="1040"/>
    <cellStyle name="Normal 13 2 2 2 4 2 3" xfId="1041"/>
    <cellStyle name="Normal 13 2 2 2 4 2 3 2" xfId="1042"/>
    <cellStyle name="Normal 13 2 2 2 4 2 3 2 2" xfId="1043"/>
    <cellStyle name="Normal 13 2 2 2 4 2 3 3" xfId="1044"/>
    <cellStyle name="Normal 13 2 2 2 4 2 3 4" xfId="1045"/>
    <cellStyle name="Normal 13 2 2 2 4 2 4" xfId="1046"/>
    <cellStyle name="Normal 13 2 2 2 4 2 4 2" xfId="1047"/>
    <cellStyle name="Normal 13 2 2 2 4 2 5" xfId="1048"/>
    <cellStyle name="Normal 13 2 2 2 4 2 6" xfId="1049"/>
    <cellStyle name="Normal 13 2 2 2 4 3" xfId="1050"/>
    <cellStyle name="Normal 13 2 2 2 4 3 2" xfId="1051"/>
    <cellStyle name="Normal 13 2 2 2 4 3 2 2" xfId="1052"/>
    <cellStyle name="Normal 13 2 2 2 4 3 2 2 2" xfId="1053"/>
    <cellStyle name="Normal 13 2 2 2 4 3 2 2 2 2" xfId="1054"/>
    <cellStyle name="Normal 13 2 2 2 4 3 2 2 3" xfId="1055"/>
    <cellStyle name="Normal 13 2 2 2 4 3 2 2 4" xfId="1056"/>
    <cellStyle name="Normal 13 2 2 2 4 3 2 3" xfId="1057"/>
    <cellStyle name="Normal 13 2 2 2 4 3 2 3 2" xfId="1058"/>
    <cellStyle name="Normal 13 2 2 2 4 3 2 4" xfId="1059"/>
    <cellStyle name="Normal 13 2 2 2 4 3 2 5" xfId="1060"/>
    <cellStyle name="Normal 13 2 2 2 4 3 3" xfId="1061"/>
    <cellStyle name="Normal 13 2 2 2 4 3 3 2" xfId="1062"/>
    <cellStyle name="Normal 13 2 2 2 4 3 3 2 2" xfId="1063"/>
    <cellStyle name="Normal 13 2 2 2 4 3 3 3" xfId="1064"/>
    <cellStyle name="Normal 13 2 2 2 4 3 3 4" xfId="1065"/>
    <cellStyle name="Normal 13 2 2 2 4 3 4" xfId="1066"/>
    <cellStyle name="Normal 13 2 2 2 4 3 4 2" xfId="1067"/>
    <cellStyle name="Normal 13 2 2 2 4 3 5" xfId="1068"/>
    <cellStyle name="Normal 13 2 2 2 4 3 6" xfId="1069"/>
    <cellStyle name="Normal 13 2 2 2 4 4" xfId="1070"/>
    <cellStyle name="Normal 13 2 2 2 4 4 2" xfId="1071"/>
    <cellStyle name="Normal 13 2 2 2 4 4 2 2" xfId="1072"/>
    <cellStyle name="Normal 13 2 2 2 4 4 2 2 2" xfId="1073"/>
    <cellStyle name="Normal 13 2 2 2 4 4 2 3" xfId="1074"/>
    <cellStyle name="Normal 13 2 2 2 4 4 2 4" xfId="1075"/>
    <cellStyle name="Normal 13 2 2 2 4 4 3" xfId="1076"/>
    <cellStyle name="Normal 13 2 2 2 4 4 3 2" xfId="1077"/>
    <cellStyle name="Normal 13 2 2 2 4 4 4" xfId="1078"/>
    <cellStyle name="Normal 13 2 2 2 4 4 5" xfId="1079"/>
    <cellStyle name="Normal 13 2 2 2 4 5" xfId="1080"/>
    <cellStyle name="Normal 13 2 2 2 4 5 2" xfId="1081"/>
    <cellStyle name="Normal 13 2 2 2 4 5 2 2" xfId="1082"/>
    <cellStyle name="Normal 13 2 2 2 4 5 3" xfId="1083"/>
    <cellStyle name="Normal 13 2 2 2 4 5 4" xfId="1084"/>
    <cellStyle name="Normal 13 2 2 2 4 6" xfId="1085"/>
    <cellStyle name="Normal 13 2 2 2 4 6 2" xfId="1086"/>
    <cellStyle name="Normal 13 2 2 2 4 7" xfId="1087"/>
    <cellStyle name="Normal 13 2 2 2 4 8" xfId="1088"/>
    <cellStyle name="Normal 13 2 2 2 5" xfId="1089"/>
    <cellStyle name="Normal 13 2 2 3" xfId="1090"/>
    <cellStyle name="Normal 13 2 2 3 2" xfId="1091"/>
    <cellStyle name="Normal 13 2 2 3 2 2" xfId="1092"/>
    <cellStyle name="Normal 13 2 2 3 2 2 2" xfId="1093"/>
    <cellStyle name="Normal 13 2 2 3 2 2 2 2" xfId="1094"/>
    <cellStyle name="Normal 13 2 2 3 2 2 2 2 2" xfId="1095"/>
    <cellStyle name="Normal 13 2 2 3 2 2 2 2 2 2" xfId="1096"/>
    <cellStyle name="Normal 13 2 2 3 2 2 2 2 3" xfId="1097"/>
    <cellStyle name="Normal 13 2 2 3 2 2 2 2 4" xfId="1098"/>
    <cellStyle name="Normal 13 2 2 3 2 2 2 3" xfId="1099"/>
    <cellStyle name="Normal 13 2 2 3 2 2 2 3 2" xfId="1100"/>
    <cellStyle name="Normal 13 2 2 3 2 2 2 4" xfId="1101"/>
    <cellStyle name="Normal 13 2 2 3 2 2 2 5" xfId="1102"/>
    <cellStyle name="Normal 13 2 2 3 2 2 3" xfId="1103"/>
    <cellStyle name="Normal 13 2 2 3 2 2 3 2" xfId="1104"/>
    <cellStyle name="Normal 13 2 2 3 2 2 3 2 2" xfId="1105"/>
    <cellStyle name="Normal 13 2 2 3 2 2 3 3" xfId="1106"/>
    <cellStyle name="Normal 13 2 2 3 2 2 3 4" xfId="1107"/>
    <cellStyle name="Normal 13 2 2 3 2 2 4" xfId="1108"/>
    <cellStyle name="Normal 13 2 2 3 2 2 4 2" xfId="1109"/>
    <cellStyle name="Normal 13 2 2 3 2 2 5" xfId="1110"/>
    <cellStyle name="Normal 13 2 2 3 2 2 6" xfId="1111"/>
    <cellStyle name="Normal 13 2 2 3 2 3" xfId="1112"/>
    <cellStyle name="Normal 13 2 2 3 2 3 2" xfId="1113"/>
    <cellStyle name="Normal 13 2 2 3 2 3 2 2" xfId="1114"/>
    <cellStyle name="Normal 13 2 2 3 2 3 2 2 2" xfId="1115"/>
    <cellStyle name="Normal 13 2 2 3 2 3 2 2 2 2" xfId="1116"/>
    <cellStyle name="Normal 13 2 2 3 2 3 2 2 3" xfId="1117"/>
    <cellStyle name="Normal 13 2 2 3 2 3 2 2 4" xfId="1118"/>
    <cellStyle name="Normal 13 2 2 3 2 3 2 3" xfId="1119"/>
    <cellStyle name="Normal 13 2 2 3 2 3 2 3 2" xfId="1120"/>
    <cellStyle name="Normal 13 2 2 3 2 3 2 4" xfId="1121"/>
    <cellStyle name="Normal 13 2 2 3 2 3 2 5" xfId="1122"/>
    <cellStyle name="Normal 13 2 2 3 2 3 3" xfId="1123"/>
    <cellStyle name="Normal 13 2 2 3 2 3 3 2" xfId="1124"/>
    <cellStyle name="Normal 13 2 2 3 2 3 3 2 2" xfId="1125"/>
    <cellStyle name="Normal 13 2 2 3 2 3 3 3" xfId="1126"/>
    <cellStyle name="Normal 13 2 2 3 2 3 3 4" xfId="1127"/>
    <cellStyle name="Normal 13 2 2 3 2 3 4" xfId="1128"/>
    <cellStyle name="Normal 13 2 2 3 2 3 4 2" xfId="1129"/>
    <cellStyle name="Normal 13 2 2 3 2 3 5" xfId="1130"/>
    <cellStyle name="Normal 13 2 2 3 2 3 6" xfId="1131"/>
    <cellStyle name="Normal 13 2 2 3 2 4" xfId="1132"/>
    <cellStyle name="Normal 13 2 2 3 2 4 2" xfId="1133"/>
    <cellStyle name="Normal 13 2 2 3 2 4 2 2" xfId="1134"/>
    <cellStyle name="Normal 13 2 2 3 2 4 2 2 2" xfId="1135"/>
    <cellStyle name="Normal 13 2 2 3 2 4 2 3" xfId="1136"/>
    <cellStyle name="Normal 13 2 2 3 2 4 2 4" xfId="1137"/>
    <cellStyle name="Normal 13 2 2 3 2 4 3" xfId="1138"/>
    <cellStyle name="Normal 13 2 2 3 2 4 3 2" xfId="1139"/>
    <cellStyle name="Normal 13 2 2 3 2 4 4" xfId="1140"/>
    <cellStyle name="Normal 13 2 2 3 2 4 5" xfId="1141"/>
    <cellStyle name="Normal 13 2 2 3 2 5" xfId="1142"/>
    <cellStyle name="Normal 13 2 2 3 2 5 2" xfId="1143"/>
    <cellStyle name="Normal 13 2 2 3 2 5 2 2" xfId="1144"/>
    <cellStyle name="Normal 13 2 2 3 2 5 3" xfId="1145"/>
    <cellStyle name="Normal 13 2 2 3 2 5 4" xfId="1146"/>
    <cellStyle name="Normal 13 2 2 3 2 6" xfId="1147"/>
    <cellStyle name="Normal 13 2 2 3 2 6 2" xfId="1148"/>
    <cellStyle name="Normal 13 2 2 3 2 7" xfId="1149"/>
    <cellStyle name="Normal 13 2 2 3 2 8" xfId="1150"/>
    <cellStyle name="Normal 13 2 2 3 3" xfId="1151"/>
    <cellStyle name="Normal 13 2 2 3 3 2" xfId="1152"/>
    <cellStyle name="Normal 13 2 2 3 3 2 2" xfId="1153"/>
    <cellStyle name="Normal 13 2 2 3 3 2 2 2" xfId="1154"/>
    <cellStyle name="Normal 13 2 2 3 3 2 2 2 2" xfId="1155"/>
    <cellStyle name="Normal 13 2 2 3 3 2 2 2 2 2" xfId="1156"/>
    <cellStyle name="Normal 13 2 2 3 3 2 2 2 3" xfId="1157"/>
    <cellStyle name="Normal 13 2 2 3 3 2 2 2 4" xfId="1158"/>
    <cellStyle name="Normal 13 2 2 3 3 2 2 3" xfId="1159"/>
    <cellStyle name="Normal 13 2 2 3 3 2 2 3 2" xfId="1160"/>
    <cellStyle name="Normal 13 2 2 3 3 2 2 4" xfId="1161"/>
    <cellStyle name="Normal 13 2 2 3 3 2 2 5" xfId="1162"/>
    <cellStyle name="Normal 13 2 2 3 3 2 3" xfId="1163"/>
    <cellStyle name="Normal 13 2 2 3 3 2 3 2" xfId="1164"/>
    <cellStyle name="Normal 13 2 2 3 3 2 3 2 2" xfId="1165"/>
    <cellStyle name="Normal 13 2 2 3 3 2 3 3" xfId="1166"/>
    <cellStyle name="Normal 13 2 2 3 3 2 3 4" xfId="1167"/>
    <cellStyle name="Normal 13 2 2 3 3 2 4" xfId="1168"/>
    <cellStyle name="Normal 13 2 2 3 3 2 4 2" xfId="1169"/>
    <cellStyle name="Normal 13 2 2 3 3 2 5" xfId="1170"/>
    <cellStyle name="Normal 13 2 2 3 3 2 6" xfId="1171"/>
    <cellStyle name="Normal 13 2 2 3 3 3" xfId="1172"/>
    <cellStyle name="Normal 13 2 2 3 3 3 2" xfId="1173"/>
    <cellStyle name="Normal 13 2 2 3 3 3 2 2" xfId="1174"/>
    <cellStyle name="Normal 13 2 2 3 3 3 2 2 2" xfId="1175"/>
    <cellStyle name="Normal 13 2 2 3 3 3 2 2 2 2" xfId="1176"/>
    <cellStyle name="Normal 13 2 2 3 3 3 2 2 3" xfId="1177"/>
    <cellStyle name="Normal 13 2 2 3 3 3 2 2 4" xfId="1178"/>
    <cellStyle name="Normal 13 2 2 3 3 3 2 3" xfId="1179"/>
    <cellStyle name="Normal 13 2 2 3 3 3 2 3 2" xfId="1180"/>
    <cellStyle name="Normal 13 2 2 3 3 3 2 4" xfId="1181"/>
    <cellStyle name="Normal 13 2 2 3 3 3 2 5" xfId="1182"/>
    <cellStyle name="Normal 13 2 2 3 3 3 3" xfId="1183"/>
    <cellStyle name="Normal 13 2 2 3 3 3 3 2" xfId="1184"/>
    <cellStyle name="Normal 13 2 2 3 3 3 3 2 2" xfId="1185"/>
    <cellStyle name="Normal 13 2 2 3 3 3 3 3" xfId="1186"/>
    <cellStyle name="Normal 13 2 2 3 3 3 3 4" xfId="1187"/>
    <cellStyle name="Normal 13 2 2 3 3 3 4" xfId="1188"/>
    <cellStyle name="Normal 13 2 2 3 3 3 4 2" xfId="1189"/>
    <cellStyle name="Normal 13 2 2 3 3 3 5" xfId="1190"/>
    <cellStyle name="Normal 13 2 2 3 3 3 6" xfId="1191"/>
    <cellStyle name="Normal 13 2 2 3 3 4" xfId="1192"/>
    <cellStyle name="Normal 13 2 2 3 3 4 2" xfId="1193"/>
    <cellStyle name="Normal 13 2 2 3 3 4 2 2" xfId="1194"/>
    <cellStyle name="Normal 13 2 2 3 3 4 2 2 2" xfId="1195"/>
    <cellStyle name="Normal 13 2 2 3 3 4 2 3" xfId="1196"/>
    <cellStyle name="Normal 13 2 2 3 3 4 2 4" xfId="1197"/>
    <cellStyle name="Normal 13 2 2 3 3 4 3" xfId="1198"/>
    <cellStyle name="Normal 13 2 2 3 3 4 3 2" xfId="1199"/>
    <cellStyle name="Normal 13 2 2 3 3 4 4" xfId="1200"/>
    <cellStyle name="Normal 13 2 2 3 3 4 5" xfId="1201"/>
    <cellStyle name="Normal 13 2 2 3 3 5" xfId="1202"/>
    <cellStyle name="Normal 13 2 2 3 3 5 2" xfId="1203"/>
    <cellStyle name="Normal 13 2 2 3 3 5 2 2" xfId="1204"/>
    <cellStyle name="Normal 13 2 2 3 3 5 3" xfId="1205"/>
    <cellStyle name="Normal 13 2 2 3 3 5 4" xfId="1206"/>
    <cellStyle name="Normal 13 2 2 3 3 6" xfId="1207"/>
    <cellStyle name="Normal 13 2 2 3 3 6 2" xfId="1208"/>
    <cellStyle name="Normal 13 2 2 3 3 7" xfId="1209"/>
    <cellStyle name="Normal 13 2 2 3 3 8" xfId="1210"/>
    <cellStyle name="Normal 13 2 2 3 4" xfId="1211"/>
    <cellStyle name="Normal 13 2 2 4" xfId="1212"/>
    <cellStyle name="Normal 13 2 2 4 2" xfId="1213"/>
    <cellStyle name="Normal 13 2 2 5" xfId="1214"/>
    <cellStyle name="Normal 13 2 2 5 2" xfId="1215"/>
    <cellStyle name="Normal 13 2 2 5 2 2" xfId="1216"/>
    <cellStyle name="Normal 13 2 2 5 2 2 2" xfId="1217"/>
    <cellStyle name="Normal 13 2 2 5 2 2 2 2" xfId="1218"/>
    <cellStyle name="Normal 13 2 2 5 2 2 3" xfId="1219"/>
    <cellStyle name="Normal 13 2 2 5 2 2 4" xfId="1220"/>
    <cellStyle name="Normal 13 2 2 5 2 3" xfId="1221"/>
    <cellStyle name="Normal 13 2 2 5 2 3 2" xfId="1222"/>
    <cellStyle name="Normal 13 2 2 5 2 4" xfId="1223"/>
    <cellStyle name="Normal 13 2 2 5 2 5" xfId="1224"/>
    <cellStyle name="Normal 13 2 2 5 3" xfId="1225"/>
    <cellStyle name="Normal 13 2 2 5 3 2" xfId="1226"/>
    <cellStyle name="Normal 13 2 2 5 3 2 2" xfId="1227"/>
    <cellStyle name="Normal 13 2 2 5 3 3" xfId="1228"/>
    <cellStyle name="Normal 13 2 2 5 3 4" xfId="1229"/>
    <cellStyle name="Normal 13 2 2 5 4" xfId="1230"/>
    <cellStyle name="Normal 13 2 2 5 4 2" xfId="1231"/>
    <cellStyle name="Normal 13 2 2 5 5" xfId="1232"/>
    <cellStyle name="Normal 13 2 2 5 6" xfId="1233"/>
    <cellStyle name="Normal 13 2 2 6" xfId="1234"/>
    <cellStyle name="Normal 13 2 2 6 2" xfId="1235"/>
    <cellStyle name="Normal 13 2 2 6 2 2" xfId="1236"/>
    <cellStyle name="Normal 13 2 2 6 2 2 2" xfId="1237"/>
    <cellStyle name="Normal 13 2 2 6 2 2 2 2" xfId="1238"/>
    <cellStyle name="Normal 13 2 2 6 2 2 3" xfId="1239"/>
    <cellStyle name="Normal 13 2 2 6 2 2 4" xfId="1240"/>
    <cellStyle name="Normal 13 2 2 6 2 3" xfId="1241"/>
    <cellStyle name="Normal 13 2 2 6 2 3 2" xfId="1242"/>
    <cellStyle name="Normal 13 2 2 6 2 4" xfId="1243"/>
    <cellStyle name="Normal 13 2 2 6 2 5" xfId="1244"/>
    <cellStyle name="Normal 13 2 2 6 3" xfId="1245"/>
    <cellStyle name="Normal 13 2 2 6 3 2" xfId="1246"/>
    <cellStyle name="Normal 13 2 2 6 3 2 2" xfId="1247"/>
    <cellStyle name="Normal 13 2 2 6 3 3" xfId="1248"/>
    <cellStyle name="Normal 13 2 2 6 3 4" xfId="1249"/>
    <cellStyle name="Normal 13 2 2 6 4" xfId="1250"/>
    <cellStyle name="Normal 13 2 2 6 4 2" xfId="1251"/>
    <cellStyle name="Normal 13 2 2 6 5" xfId="1252"/>
    <cellStyle name="Normal 13 2 2 6 6" xfId="1253"/>
    <cellStyle name="Normal 13 2 2 7" xfId="1254"/>
    <cellStyle name="Normal 13 2 2 7 2" xfId="1255"/>
    <cellStyle name="Normal 13 2 2 7 2 2" xfId="1256"/>
    <cellStyle name="Normal 13 2 2 7 2 2 2" xfId="1257"/>
    <cellStyle name="Normal 13 2 2 7 2 3" xfId="1258"/>
    <cellStyle name="Normal 13 2 2 7 2 4" xfId="1259"/>
    <cellStyle name="Normal 13 2 2 7 3" xfId="1260"/>
    <cellStyle name="Normal 13 2 2 7 3 2" xfId="1261"/>
    <cellStyle name="Normal 13 2 2 7 4" xfId="1262"/>
    <cellStyle name="Normal 13 2 2 7 5" xfId="1263"/>
    <cellStyle name="Normal 13 2 2 8" xfId="1264"/>
    <cellStyle name="Normal 13 2 2 8 2" xfId="1265"/>
    <cellStyle name="Normal 13 2 2 8 2 2" xfId="1266"/>
    <cellStyle name="Normal 13 2 2 8 3" xfId="1267"/>
    <cellStyle name="Normal 13 2 2 8 4" xfId="1268"/>
    <cellStyle name="Normal 13 2 2 9" xfId="1269"/>
    <cellStyle name="Normal 13 2 2 9 2" xfId="1270"/>
    <cellStyle name="Normal 13 2 3" xfId="1271"/>
    <cellStyle name="Normal 13 2 3 10" xfId="1272"/>
    <cellStyle name="Normal 13 2 3 2" xfId="1273"/>
    <cellStyle name="Normal 13 2 3 2 2" xfId="1274"/>
    <cellStyle name="Normal 13 2 3 2 2 2" xfId="1275"/>
    <cellStyle name="Normal 13 2 3 2 2 2 2" xfId="1276"/>
    <cellStyle name="Normal 13 2 3 2 2 2 2 2" xfId="1277"/>
    <cellStyle name="Normal 13 2 3 2 2 2 2 2 2" xfId="1278"/>
    <cellStyle name="Normal 13 2 3 2 2 2 2 2 2 2" xfId="1279"/>
    <cellStyle name="Normal 13 2 3 2 2 2 2 2 3" xfId="1280"/>
    <cellStyle name="Normal 13 2 3 2 2 2 2 2 4" xfId="1281"/>
    <cellStyle name="Normal 13 2 3 2 2 2 2 3" xfId="1282"/>
    <cellStyle name="Normal 13 2 3 2 2 2 2 3 2" xfId="1283"/>
    <cellStyle name="Normal 13 2 3 2 2 2 2 4" xfId="1284"/>
    <cellStyle name="Normal 13 2 3 2 2 2 2 5" xfId="1285"/>
    <cellStyle name="Normal 13 2 3 2 2 2 3" xfId="1286"/>
    <cellStyle name="Normal 13 2 3 2 2 2 3 2" xfId="1287"/>
    <cellStyle name="Normal 13 2 3 2 2 2 3 2 2" xfId="1288"/>
    <cellStyle name="Normal 13 2 3 2 2 2 3 3" xfId="1289"/>
    <cellStyle name="Normal 13 2 3 2 2 2 3 4" xfId="1290"/>
    <cellStyle name="Normal 13 2 3 2 2 2 4" xfId="1291"/>
    <cellStyle name="Normal 13 2 3 2 2 2 4 2" xfId="1292"/>
    <cellStyle name="Normal 13 2 3 2 2 2 5" xfId="1293"/>
    <cellStyle name="Normal 13 2 3 2 2 2 6" xfId="1294"/>
    <cellStyle name="Normal 13 2 3 2 2 3" xfId="1295"/>
    <cellStyle name="Normal 13 2 3 2 2 3 2" xfId="1296"/>
    <cellStyle name="Normal 13 2 3 2 2 3 2 2" xfId="1297"/>
    <cellStyle name="Normal 13 2 3 2 2 3 2 2 2" xfId="1298"/>
    <cellStyle name="Normal 13 2 3 2 2 3 2 2 2 2" xfId="1299"/>
    <cellStyle name="Normal 13 2 3 2 2 3 2 2 3" xfId="1300"/>
    <cellStyle name="Normal 13 2 3 2 2 3 2 2 4" xfId="1301"/>
    <cellStyle name="Normal 13 2 3 2 2 3 2 3" xfId="1302"/>
    <cellStyle name="Normal 13 2 3 2 2 3 2 3 2" xfId="1303"/>
    <cellStyle name="Normal 13 2 3 2 2 3 2 4" xfId="1304"/>
    <cellStyle name="Normal 13 2 3 2 2 3 2 5" xfId="1305"/>
    <cellStyle name="Normal 13 2 3 2 2 3 3" xfId="1306"/>
    <cellStyle name="Normal 13 2 3 2 2 3 3 2" xfId="1307"/>
    <cellStyle name="Normal 13 2 3 2 2 3 3 2 2" xfId="1308"/>
    <cellStyle name="Normal 13 2 3 2 2 3 3 3" xfId="1309"/>
    <cellStyle name="Normal 13 2 3 2 2 3 3 4" xfId="1310"/>
    <cellStyle name="Normal 13 2 3 2 2 3 4" xfId="1311"/>
    <cellStyle name="Normal 13 2 3 2 2 3 4 2" xfId="1312"/>
    <cellStyle name="Normal 13 2 3 2 2 3 5" xfId="1313"/>
    <cellStyle name="Normal 13 2 3 2 2 3 6" xfId="1314"/>
    <cellStyle name="Normal 13 2 3 2 2 4" xfId="1315"/>
    <cellStyle name="Normal 13 2 3 2 2 4 2" xfId="1316"/>
    <cellStyle name="Normal 13 2 3 2 2 4 2 2" xfId="1317"/>
    <cellStyle name="Normal 13 2 3 2 2 4 2 2 2" xfId="1318"/>
    <cellStyle name="Normal 13 2 3 2 2 4 2 3" xfId="1319"/>
    <cellStyle name="Normal 13 2 3 2 2 4 2 4" xfId="1320"/>
    <cellStyle name="Normal 13 2 3 2 2 4 3" xfId="1321"/>
    <cellStyle name="Normal 13 2 3 2 2 4 3 2" xfId="1322"/>
    <cellStyle name="Normal 13 2 3 2 2 4 4" xfId="1323"/>
    <cellStyle name="Normal 13 2 3 2 2 4 5" xfId="1324"/>
    <cellStyle name="Normal 13 2 3 2 2 5" xfId="1325"/>
    <cellStyle name="Normal 13 2 3 2 2 5 2" xfId="1326"/>
    <cellStyle name="Normal 13 2 3 2 2 5 2 2" xfId="1327"/>
    <cellStyle name="Normal 13 2 3 2 2 5 3" xfId="1328"/>
    <cellStyle name="Normal 13 2 3 2 2 5 4" xfId="1329"/>
    <cellStyle name="Normal 13 2 3 2 2 6" xfId="1330"/>
    <cellStyle name="Normal 13 2 3 2 2 6 2" xfId="1331"/>
    <cellStyle name="Normal 13 2 3 2 2 7" xfId="1332"/>
    <cellStyle name="Normal 13 2 3 2 2 8" xfId="1333"/>
    <cellStyle name="Normal 13 2 3 2 3" xfId="1334"/>
    <cellStyle name="Normal 13 2 3 2 3 2" xfId="1335"/>
    <cellStyle name="Normal 13 2 3 2 3 2 2" xfId="1336"/>
    <cellStyle name="Normal 13 2 3 2 3 2 2 2" xfId="1337"/>
    <cellStyle name="Normal 13 2 3 2 3 2 2 2 2" xfId="1338"/>
    <cellStyle name="Normal 13 2 3 2 3 2 2 2 2 2" xfId="1339"/>
    <cellStyle name="Normal 13 2 3 2 3 2 2 2 3" xfId="1340"/>
    <cellStyle name="Normal 13 2 3 2 3 2 2 2 4" xfId="1341"/>
    <cellStyle name="Normal 13 2 3 2 3 2 2 3" xfId="1342"/>
    <cellStyle name="Normal 13 2 3 2 3 2 2 3 2" xfId="1343"/>
    <cellStyle name="Normal 13 2 3 2 3 2 2 4" xfId="1344"/>
    <cellStyle name="Normal 13 2 3 2 3 2 2 5" xfId="1345"/>
    <cellStyle name="Normal 13 2 3 2 3 2 3" xfId="1346"/>
    <cellStyle name="Normal 13 2 3 2 3 2 3 2" xfId="1347"/>
    <cellStyle name="Normal 13 2 3 2 3 2 3 2 2" xfId="1348"/>
    <cellStyle name="Normal 13 2 3 2 3 2 3 3" xfId="1349"/>
    <cellStyle name="Normal 13 2 3 2 3 2 3 4" xfId="1350"/>
    <cellStyle name="Normal 13 2 3 2 3 2 4" xfId="1351"/>
    <cellStyle name="Normal 13 2 3 2 3 2 4 2" xfId="1352"/>
    <cellStyle name="Normal 13 2 3 2 3 2 5" xfId="1353"/>
    <cellStyle name="Normal 13 2 3 2 3 2 6" xfId="1354"/>
    <cellStyle name="Normal 13 2 3 2 3 3" xfId="1355"/>
    <cellStyle name="Normal 13 2 3 2 3 3 2" xfId="1356"/>
    <cellStyle name="Normal 13 2 3 2 3 3 2 2" xfId="1357"/>
    <cellStyle name="Normal 13 2 3 2 3 3 2 2 2" xfId="1358"/>
    <cellStyle name="Normal 13 2 3 2 3 3 2 2 2 2" xfId="1359"/>
    <cellStyle name="Normal 13 2 3 2 3 3 2 2 3" xfId="1360"/>
    <cellStyle name="Normal 13 2 3 2 3 3 2 2 4" xfId="1361"/>
    <cellStyle name="Normal 13 2 3 2 3 3 2 3" xfId="1362"/>
    <cellStyle name="Normal 13 2 3 2 3 3 2 3 2" xfId="1363"/>
    <cellStyle name="Normal 13 2 3 2 3 3 2 4" xfId="1364"/>
    <cellStyle name="Normal 13 2 3 2 3 3 2 5" xfId="1365"/>
    <cellStyle name="Normal 13 2 3 2 3 3 3" xfId="1366"/>
    <cellStyle name="Normal 13 2 3 2 3 3 3 2" xfId="1367"/>
    <cellStyle name="Normal 13 2 3 2 3 3 3 2 2" xfId="1368"/>
    <cellStyle name="Normal 13 2 3 2 3 3 3 3" xfId="1369"/>
    <cellStyle name="Normal 13 2 3 2 3 3 3 4" xfId="1370"/>
    <cellStyle name="Normal 13 2 3 2 3 3 4" xfId="1371"/>
    <cellStyle name="Normal 13 2 3 2 3 3 4 2" xfId="1372"/>
    <cellStyle name="Normal 13 2 3 2 3 3 5" xfId="1373"/>
    <cellStyle name="Normal 13 2 3 2 3 3 6" xfId="1374"/>
    <cellStyle name="Normal 13 2 3 2 3 4" xfId="1375"/>
    <cellStyle name="Normal 13 2 3 2 3 4 2" xfId="1376"/>
    <cellStyle name="Normal 13 2 3 2 3 4 2 2" xfId="1377"/>
    <cellStyle name="Normal 13 2 3 2 3 4 2 2 2" xfId="1378"/>
    <cellStyle name="Normal 13 2 3 2 3 4 2 3" xfId="1379"/>
    <cellStyle name="Normal 13 2 3 2 3 4 2 4" xfId="1380"/>
    <cellStyle name="Normal 13 2 3 2 3 4 3" xfId="1381"/>
    <cellStyle name="Normal 13 2 3 2 3 4 3 2" xfId="1382"/>
    <cellStyle name="Normal 13 2 3 2 3 4 4" xfId="1383"/>
    <cellStyle name="Normal 13 2 3 2 3 4 5" xfId="1384"/>
    <cellStyle name="Normal 13 2 3 2 3 5" xfId="1385"/>
    <cellStyle name="Normal 13 2 3 2 3 5 2" xfId="1386"/>
    <cellStyle name="Normal 13 2 3 2 3 5 2 2" xfId="1387"/>
    <cellStyle name="Normal 13 2 3 2 3 5 3" xfId="1388"/>
    <cellStyle name="Normal 13 2 3 2 3 5 4" xfId="1389"/>
    <cellStyle name="Normal 13 2 3 2 3 6" xfId="1390"/>
    <cellStyle name="Normal 13 2 3 2 3 6 2" xfId="1391"/>
    <cellStyle name="Normal 13 2 3 2 3 7" xfId="1392"/>
    <cellStyle name="Normal 13 2 3 2 3 8" xfId="1393"/>
    <cellStyle name="Normal 13 2 3 2 4" xfId="1394"/>
    <cellStyle name="Normal 13 2 3 3" xfId="1395"/>
    <cellStyle name="Normal 13 2 3 3 2" xfId="1396"/>
    <cellStyle name="Normal 13 2 3 4" xfId="1397"/>
    <cellStyle name="Normal 13 2 3 4 2" xfId="1398"/>
    <cellStyle name="Normal 13 2 3 4 2 2" xfId="1399"/>
    <cellStyle name="Normal 13 2 3 4 2 2 2" xfId="1400"/>
    <cellStyle name="Normal 13 2 3 4 2 2 2 2" xfId="1401"/>
    <cellStyle name="Normal 13 2 3 4 2 2 3" xfId="1402"/>
    <cellStyle name="Normal 13 2 3 4 2 2 4" xfId="1403"/>
    <cellStyle name="Normal 13 2 3 4 2 3" xfId="1404"/>
    <cellStyle name="Normal 13 2 3 4 2 3 2" xfId="1405"/>
    <cellStyle name="Normal 13 2 3 4 2 4" xfId="1406"/>
    <cellStyle name="Normal 13 2 3 4 2 5" xfId="1407"/>
    <cellStyle name="Normal 13 2 3 4 3" xfId="1408"/>
    <cellStyle name="Normal 13 2 3 4 3 2" xfId="1409"/>
    <cellStyle name="Normal 13 2 3 4 3 2 2" xfId="1410"/>
    <cellStyle name="Normal 13 2 3 4 3 3" xfId="1411"/>
    <cellStyle name="Normal 13 2 3 4 3 4" xfId="1412"/>
    <cellStyle name="Normal 13 2 3 4 4" xfId="1413"/>
    <cellStyle name="Normal 13 2 3 4 4 2" xfId="1414"/>
    <cellStyle name="Normal 13 2 3 4 5" xfId="1415"/>
    <cellStyle name="Normal 13 2 3 4 6" xfId="1416"/>
    <cellStyle name="Normal 13 2 3 5" xfId="1417"/>
    <cellStyle name="Normal 13 2 3 5 2" xfId="1418"/>
    <cellStyle name="Normal 13 2 3 5 2 2" xfId="1419"/>
    <cellStyle name="Normal 13 2 3 5 2 2 2" xfId="1420"/>
    <cellStyle name="Normal 13 2 3 5 2 2 2 2" xfId="1421"/>
    <cellStyle name="Normal 13 2 3 5 2 2 3" xfId="1422"/>
    <cellStyle name="Normal 13 2 3 5 2 2 4" xfId="1423"/>
    <cellStyle name="Normal 13 2 3 5 2 3" xfId="1424"/>
    <cellStyle name="Normal 13 2 3 5 2 3 2" xfId="1425"/>
    <cellStyle name="Normal 13 2 3 5 2 4" xfId="1426"/>
    <cellStyle name="Normal 13 2 3 5 2 5" xfId="1427"/>
    <cellStyle name="Normal 13 2 3 5 3" xfId="1428"/>
    <cellStyle name="Normal 13 2 3 5 3 2" xfId="1429"/>
    <cellStyle name="Normal 13 2 3 5 3 2 2" xfId="1430"/>
    <cellStyle name="Normal 13 2 3 5 3 3" xfId="1431"/>
    <cellStyle name="Normal 13 2 3 5 3 4" xfId="1432"/>
    <cellStyle name="Normal 13 2 3 5 4" xfId="1433"/>
    <cellStyle name="Normal 13 2 3 5 4 2" xfId="1434"/>
    <cellStyle name="Normal 13 2 3 5 5" xfId="1435"/>
    <cellStyle name="Normal 13 2 3 5 6" xfId="1436"/>
    <cellStyle name="Normal 13 2 3 6" xfId="1437"/>
    <cellStyle name="Normal 13 2 3 6 2" xfId="1438"/>
    <cellStyle name="Normal 13 2 3 6 2 2" xfId="1439"/>
    <cellStyle name="Normal 13 2 3 6 2 2 2" xfId="1440"/>
    <cellStyle name="Normal 13 2 3 6 2 3" xfId="1441"/>
    <cellStyle name="Normal 13 2 3 6 2 4" xfId="1442"/>
    <cellStyle name="Normal 13 2 3 6 3" xfId="1443"/>
    <cellStyle name="Normal 13 2 3 6 3 2" xfId="1444"/>
    <cellStyle name="Normal 13 2 3 6 4" xfId="1445"/>
    <cellStyle name="Normal 13 2 3 6 5" xfId="1446"/>
    <cellStyle name="Normal 13 2 3 7" xfId="1447"/>
    <cellStyle name="Normal 13 2 3 7 2" xfId="1448"/>
    <cellStyle name="Normal 13 2 3 7 2 2" xfId="1449"/>
    <cellStyle name="Normal 13 2 3 7 3" xfId="1450"/>
    <cellStyle name="Normal 13 2 3 7 4" xfId="1451"/>
    <cellStyle name="Normal 13 2 3 8" xfId="1452"/>
    <cellStyle name="Normal 13 2 3 8 2" xfId="1453"/>
    <cellStyle name="Normal 13 2 3 9" xfId="1454"/>
    <cellStyle name="Normal 13 2 4" xfId="1455"/>
    <cellStyle name="Normal 13 2 4 2" xfId="1456"/>
    <cellStyle name="Normal 13 2 4 2 2" xfId="1457"/>
    <cellStyle name="Normal 13 2 4 2 2 2" xfId="1458"/>
    <cellStyle name="Normal 13 2 4 2 2 2 2" xfId="1459"/>
    <cellStyle name="Normal 13 2 4 2 2 2 2 2" xfId="1460"/>
    <cellStyle name="Normal 13 2 4 2 2 2 3" xfId="1461"/>
    <cellStyle name="Normal 13 2 4 2 2 2 4" xfId="1462"/>
    <cellStyle name="Normal 13 2 4 2 2 3" xfId="1463"/>
    <cellStyle name="Normal 13 2 4 2 2 3 2" xfId="1464"/>
    <cellStyle name="Normal 13 2 4 2 2 4" xfId="1465"/>
    <cellStyle name="Normal 13 2 4 2 2 5" xfId="1466"/>
    <cellStyle name="Normal 13 2 4 2 3" xfId="1467"/>
    <cellStyle name="Normal 13 2 4 2 3 2" xfId="1468"/>
    <cellStyle name="Normal 13 2 4 2 3 2 2" xfId="1469"/>
    <cellStyle name="Normal 13 2 4 2 3 3" xfId="1470"/>
    <cellStyle name="Normal 13 2 4 2 3 4" xfId="1471"/>
    <cellStyle name="Normal 13 2 4 2 4" xfId="1472"/>
    <cellStyle name="Normal 13 2 4 2 4 2" xfId="1473"/>
    <cellStyle name="Normal 13 2 4 2 5" xfId="1474"/>
    <cellStyle name="Normal 13 2 4 2 6" xfId="1475"/>
    <cellStyle name="Normal 13 2 4 3" xfId="1476"/>
    <cellStyle name="Normal 13 2 4 3 2" xfId="1477"/>
    <cellStyle name="Normal 13 2 4 3 2 2" xfId="1478"/>
    <cellStyle name="Normal 13 2 4 3 2 2 2" xfId="1479"/>
    <cellStyle name="Normal 13 2 4 3 2 2 2 2" xfId="1480"/>
    <cellStyle name="Normal 13 2 4 3 2 2 3" xfId="1481"/>
    <cellStyle name="Normal 13 2 4 3 2 2 4" xfId="1482"/>
    <cellStyle name="Normal 13 2 4 3 2 3" xfId="1483"/>
    <cellStyle name="Normal 13 2 4 3 2 3 2" xfId="1484"/>
    <cellStyle name="Normal 13 2 4 3 2 4" xfId="1485"/>
    <cellStyle name="Normal 13 2 4 3 2 5" xfId="1486"/>
    <cellStyle name="Normal 13 2 4 3 3" xfId="1487"/>
    <cellStyle name="Normal 13 2 4 3 3 2" xfId="1488"/>
    <cellStyle name="Normal 13 2 4 3 3 2 2" xfId="1489"/>
    <cellStyle name="Normal 13 2 4 3 3 3" xfId="1490"/>
    <cellStyle name="Normal 13 2 4 3 3 4" xfId="1491"/>
    <cellStyle name="Normal 13 2 4 3 4" xfId="1492"/>
    <cellStyle name="Normal 13 2 4 3 4 2" xfId="1493"/>
    <cellStyle name="Normal 13 2 4 3 5" xfId="1494"/>
    <cellStyle name="Normal 13 2 4 3 6" xfId="1495"/>
    <cellStyle name="Normal 13 2 4 4" xfId="1496"/>
    <cellStyle name="Normal 13 2 4 4 2" xfId="1497"/>
    <cellStyle name="Normal 13 2 4 4 2 2" xfId="1498"/>
    <cellStyle name="Normal 13 2 4 4 2 2 2" xfId="1499"/>
    <cellStyle name="Normal 13 2 4 4 2 3" xfId="1500"/>
    <cellStyle name="Normal 13 2 4 4 2 4" xfId="1501"/>
    <cellStyle name="Normal 13 2 4 4 3" xfId="1502"/>
    <cellStyle name="Normal 13 2 4 4 3 2" xfId="1503"/>
    <cellStyle name="Normal 13 2 4 4 4" xfId="1504"/>
    <cellStyle name="Normal 13 2 4 4 5" xfId="1505"/>
    <cellStyle name="Normal 13 2 4 5" xfId="1506"/>
    <cellStyle name="Normal 13 2 4 5 2" xfId="1507"/>
    <cellStyle name="Normal 13 2 4 5 2 2" xfId="1508"/>
    <cellStyle name="Normal 13 2 4 5 3" xfId="1509"/>
    <cellStyle name="Normal 13 2 4 5 4" xfId="1510"/>
    <cellStyle name="Normal 13 2 4 6" xfId="1511"/>
    <cellStyle name="Normal 13 2 4 6 2" xfId="1512"/>
    <cellStyle name="Normal 13 2 4 7" xfId="1513"/>
    <cellStyle name="Normal 13 2 4 8" xfId="1514"/>
    <cellStyle name="Normal 13 2 5" xfId="1515"/>
    <cellStyle name="Normal 13 2 5 2" xfId="1516"/>
    <cellStyle name="Normal 13 2 5 2 2" xfId="1517"/>
    <cellStyle name="Normal 13 2 5 2 2 2" xfId="1518"/>
    <cellStyle name="Normal 13 2 5 2 2 2 2" xfId="1519"/>
    <cellStyle name="Normal 13 2 5 2 2 2 2 2" xfId="1520"/>
    <cellStyle name="Normal 13 2 5 2 2 2 3" xfId="1521"/>
    <cellStyle name="Normal 13 2 5 2 2 2 4" xfId="1522"/>
    <cellStyle name="Normal 13 2 5 2 2 3" xfId="1523"/>
    <cellStyle name="Normal 13 2 5 2 2 3 2" xfId="1524"/>
    <cellStyle name="Normal 13 2 5 2 2 4" xfId="1525"/>
    <cellStyle name="Normal 13 2 5 2 2 5" xfId="1526"/>
    <cellStyle name="Normal 13 2 5 2 3" xfId="1527"/>
    <cellStyle name="Normal 13 2 5 2 3 2" xfId="1528"/>
    <cellStyle name="Normal 13 2 5 2 3 2 2" xfId="1529"/>
    <cellStyle name="Normal 13 2 5 2 3 3" xfId="1530"/>
    <cellStyle name="Normal 13 2 5 2 3 4" xfId="1531"/>
    <cellStyle name="Normal 13 2 5 2 4" xfId="1532"/>
    <cellStyle name="Normal 13 2 5 2 4 2" xfId="1533"/>
    <cellStyle name="Normal 13 2 5 2 5" xfId="1534"/>
    <cellStyle name="Normal 13 2 5 2 6" xfId="1535"/>
    <cellStyle name="Normal 13 2 5 3" xfId="1536"/>
    <cellStyle name="Normal 13 2 5 3 2" xfId="1537"/>
    <cellStyle name="Normal 13 2 5 3 2 2" xfId="1538"/>
    <cellStyle name="Normal 13 2 5 3 2 2 2" xfId="1539"/>
    <cellStyle name="Normal 13 2 5 3 2 2 2 2" xfId="1540"/>
    <cellStyle name="Normal 13 2 5 3 2 2 3" xfId="1541"/>
    <cellStyle name="Normal 13 2 5 3 2 2 4" xfId="1542"/>
    <cellStyle name="Normal 13 2 5 3 2 3" xfId="1543"/>
    <cellStyle name="Normal 13 2 5 3 2 3 2" xfId="1544"/>
    <cellStyle name="Normal 13 2 5 3 2 4" xfId="1545"/>
    <cellStyle name="Normal 13 2 5 3 2 5" xfId="1546"/>
    <cellStyle name="Normal 13 2 5 3 3" xfId="1547"/>
    <cellStyle name="Normal 13 2 5 3 3 2" xfId="1548"/>
    <cellStyle name="Normal 13 2 5 3 3 2 2" xfId="1549"/>
    <cellStyle name="Normal 13 2 5 3 3 3" xfId="1550"/>
    <cellStyle name="Normal 13 2 5 3 3 4" xfId="1551"/>
    <cellStyle name="Normal 13 2 5 3 4" xfId="1552"/>
    <cellStyle name="Normal 13 2 5 3 4 2" xfId="1553"/>
    <cellStyle name="Normal 13 2 5 3 5" xfId="1554"/>
    <cellStyle name="Normal 13 2 5 3 6" xfId="1555"/>
    <cellStyle name="Normal 13 2 5 4" xfId="1556"/>
    <cellStyle name="Normal 13 2 5 4 2" xfId="1557"/>
    <cellStyle name="Normal 13 2 5 4 2 2" xfId="1558"/>
    <cellStyle name="Normal 13 2 5 4 2 2 2" xfId="1559"/>
    <cellStyle name="Normal 13 2 5 4 2 3" xfId="1560"/>
    <cellStyle name="Normal 13 2 5 4 2 4" xfId="1561"/>
    <cellStyle name="Normal 13 2 5 4 3" xfId="1562"/>
    <cellStyle name="Normal 13 2 5 4 3 2" xfId="1563"/>
    <cellStyle name="Normal 13 2 5 4 4" xfId="1564"/>
    <cellStyle name="Normal 13 2 5 4 5" xfId="1565"/>
    <cellStyle name="Normal 13 2 5 5" xfId="1566"/>
    <cellStyle name="Normal 13 2 5 5 2" xfId="1567"/>
    <cellStyle name="Normal 13 2 5 5 2 2" xfId="1568"/>
    <cellStyle name="Normal 13 2 5 5 3" xfId="1569"/>
    <cellStyle name="Normal 13 2 5 5 4" xfId="1570"/>
    <cellStyle name="Normal 13 2 5 6" xfId="1571"/>
    <cellStyle name="Normal 13 2 5 6 2" xfId="1572"/>
    <cellStyle name="Normal 13 2 5 7" xfId="1573"/>
    <cellStyle name="Normal 13 2 5 8" xfId="1574"/>
    <cellStyle name="Normal 13 2 6" xfId="1575"/>
    <cellStyle name="Normal 13 2 7" xfId="1576"/>
    <cellStyle name="Normal 13 2 8" xfId="1577"/>
    <cellStyle name="Normal 13 2 8 2" xfId="1578"/>
    <cellStyle name="Normal 13 2 8 2 2" xfId="1579"/>
    <cellStyle name="Normal 13 2 8 2 2 2" xfId="1580"/>
    <cellStyle name="Normal 13 2 8 2 3" xfId="1581"/>
    <cellStyle name="Normal 13 2 8 2 4" xfId="1582"/>
    <cellStyle name="Normal 13 2 8 3" xfId="1583"/>
    <cellStyle name="Normal 13 2 8 3 2" xfId="1584"/>
    <cellStyle name="Normal 13 2 8 4" xfId="1585"/>
    <cellStyle name="Normal 13 2 8 5" xfId="1586"/>
    <cellStyle name="Normal 13 2 9" xfId="1587"/>
    <cellStyle name="Normal 13 2 9 2" xfId="1588"/>
    <cellStyle name="Normal 13 2 9 2 2" xfId="1589"/>
    <cellStyle name="Normal 13 2 9 3" xfId="1590"/>
    <cellStyle name="Normal 13 2 9 4" xfId="1591"/>
    <cellStyle name="Normal 13 3" xfId="1592"/>
    <cellStyle name="Normal 13 3 2" xfId="1593"/>
    <cellStyle name="Normal 13 3 2 10" xfId="1594"/>
    <cellStyle name="Normal 13 3 2 2" xfId="1595"/>
    <cellStyle name="Normal 13 3 2 2 2" xfId="1596"/>
    <cellStyle name="Normal 13 3 2 2 2 2" xfId="1597"/>
    <cellStyle name="Normal 13 3 2 2 2 2 2" xfId="1598"/>
    <cellStyle name="Normal 13 3 2 2 2 2 2 2" xfId="1599"/>
    <cellStyle name="Normal 13 3 2 2 2 2 2 2 2" xfId="1600"/>
    <cellStyle name="Normal 13 3 2 2 2 2 2 2 2 2" xfId="1601"/>
    <cellStyle name="Normal 13 3 2 2 2 2 2 2 3" xfId="1602"/>
    <cellStyle name="Normal 13 3 2 2 2 2 2 2 4" xfId="1603"/>
    <cellStyle name="Normal 13 3 2 2 2 2 2 3" xfId="1604"/>
    <cellStyle name="Normal 13 3 2 2 2 2 2 3 2" xfId="1605"/>
    <cellStyle name="Normal 13 3 2 2 2 2 2 4" xfId="1606"/>
    <cellStyle name="Normal 13 3 2 2 2 2 2 5" xfId="1607"/>
    <cellStyle name="Normal 13 3 2 2 2 2 3" xfId="1608"/>
    <cellStyle name="Normal 13 3 2 2 2 2 3 2" xfId="1609"/>
    <cellStyle name="Normal 13 3 2 2 2 2 3 2 2" xfId="1610"/>
    <cellStyle name="Normal 13 3 2 2 2 2 3 3" xfId="1611"/>
    <cellStyle name="Normal 13 3 2 2 2 2 3 4" xfId="1612"/>
    <cellStyle name="Normal 13 3 2 2 2 2 4" xfId="1613"/>
    <cellStyle name="Normal 13 3 2 2 2 2 4 2" xfId="1614"/>
    <cellStyle name="Normal 13 3 2 2 2 2 5" xfId="1615"/>
    <cellStyle name="Normal 13 3 2 2 2 2 6" xfId="1616"/>
    <cellStyle name="Normal 13 3 2 2 2 3" xfId="1617"/>
    <cellStyle name="Normal 13 3 2 2 2 3 2" xfId="1618"/>
    <cellStyle name="Normal 13 3 2 2 2 3 2 2" xfId="1619"/>
    <cellStyle name="Normal 13 3 2 2 2 3 2 2 2" xfId="1620"/>
    <cellStyle name="Normal 13 3 2 2 2 3 2 2 2 2" xfId="1621"/>
    <cellStyle name="Normal 13 3 2 2 2 3 2 2 3" xfId="1622"/>
    <cellStyle name="Normal 13 3 2 2 2 3 2 2 4" xfId="1623"/>
    <cellStyle name="Normal 13 3 2 2 2 3 2 3" xfId="1624"/>
    <cellStyle name="Normal 13 3 2 2 2 3 2 3 2" xfId="1625"/>
    <cellStyle name="Normal 13 3 2 2 2 3 2 4" xfId="1626"/>
    <cellStyle name="Normal 13 3 2 2 2 3 2 5" xfId="1627"/>
    <cellStyle name="Normal 13 3 2 2 2 3 3" xfId="1628"/>
    <cellStyle name="Normal 13 3 2 2 2 3 3 2" xfId="1629"/>
    <cellStyle name="Normal 13 3 2 2 2 3 3 2 2" xfId="1630"/>
    <cellStyle name="Normal 13 3 2 2 2 3 3 3" xfId="1631"/>
    <cellStyle name="Normal 13 3 2 2 2 3 3 4" xfId="1632"/>
    <cellStyle name="Normal 13 3 2 2 2 3 4" xfId="1633"/>
    <cellStyle name="Normal 13 3 2 2 2 3 4 2" xfId="1634"/>
    <cellStyle name="Normal 13 3 2 2 2 3 5" xfId="1635"/>
    <cellStyle name="Normal 13 3 2 2 2 3 6" xfId="1636"/>
    <cellStyle name="Normal 13 3 2 2 2 4" xfId="1637"/>
    <cellStyle name="Normal 13 3 2 2 2 4 2" xfId="1638"/>
    <cellStyle name="Normal 13 3 2 2 2 4 2 2" xfId="1639"/>
    <cellStyle name="Normal 13 3 2 2 2 4 2 2 2" xfId="1640"/>
    <cellStyle name="Normal 13 3 2 2 2 4 2 3" xfId="1641"/>
    <cellStyle name="Normal 13 3 2 2 2 4 2 4" xfId="1642"/>
    <cellStyle name="Normal 13 3 2 2 2 4 3" xfId="1643"/>
    <cellStyle name="Normal 13 3 2 2 2 4 3 2" xfId="1644"/>
    <cellStyle name="Normal 13 3 2 2 2 4 4" xfId="1645"/>
    <cellStyle name="Normal 13 3 2 2 2 4 5" xfId="1646"/>
    <cellStyle name="Normal 13 3 2 2 2 5" xfId="1647"/>
    <cellStyle name="Normal 13 3 2 2 2 5 2" xfId="1648"/>
    <cellStyle name="Normal 13 3 2 2 2 5 2 2" xfId="1649"/>
    <cellStyle name="Normal 13 3 2 2 2 5 3" xfId="1650"/>
    <cellStyle name="Normal 13 3 2 2 2 5 4" xfId="1651"/>
    <cellStyle name="Normal 13 3 2 2 2 6" xfId="1652"/>
    <cellStyle name="Normal 13 3 2 2 2 6 2" xfId="1653"/>
    <cellStyle name="Normal 13 3 2 2 2 7" xfId="1654"/>
    <cellStyle name="Normal 13 3 2 2 2 8" xfId="1655"/>
    <cellStyle name="Normal 13 3 2 2 3" xfId="1656"/>
    <cellStyle name="Normal 13 3 2 2 3 2" xfId="1657"/>
    <cellStyle name="Normal 13 3 2 2 3 2 2" xfId="1658"/>
    <cellStyle name="Normal 13 3 2 2 3 2 2 2" xfId="1659"/>
    <cellStyle name="Normal 13 3 2 2 3 2 2 2 2" xfId="1660"/>
    <cellStyle name="Normal 13 3 2 2 3 2 2 2 2 2" xfId="1661"/>
    <cellStyle name="Normal 13 3 2 2 3 2 2 2 3" xfId="1662"/>
    <cellStyle name="Normal 13 3 2 2 3 2 2 2 4" xfId="1663"/>
    <cellStyle name="Normal 13 3 2 2 3 2 2 3" xfId="1664"/>
    <cellStyle name="Normal 13 3 2 2 3 2 2 3 2" xfId="1665"/>
    <cellStyle name="Normal 13 3 2 2 3 2 2 4" xfId="1666"/>
    <cellStyle name="Normal 13 3 2 2 3 2 2 5" xfId="1667"/>
    <cellStyle name="Normal 13 3 2 2 3 2 3" xfId="1668"/>
    <cellStyle name="Normal 13 3 2 2 3 2 3 2" xfId="1669"/>
    <cellStyle name="Normal 13 3 2 2 3 2 3 2 2" xfId="1670"/>
    <cellStyle name="Normal 13 3 2 2 3 2 3 3" xfId="1671"/>
    <cellStyle name="Normal 13 3 2 2 3 2 3 4" xfId="1672"/>
    <cellStyle name="Normal 13 3 2 2 3 2 4" xfId="1673"/>
    <cellStyle name="Normal 13 3 2 2 3 2 4 2" xfId="1674"/>
    <cellStyle name="Normal 13 3 2 2 3 2 5" xfId="1675"/>
    <cellStyle name="Normal 13 3 2 2 3 2 6" xfId="1676"/>
    <cellStyle name="Normal 13 3 2 2 3 3" xfId="1677"/>
    <cellStyle name="Normal 13 3 2 2 3 3 2" xfId="1678"/>
    <cellStyle name="Normal 13 3 2 2 3 3 2 2" xfId="1679"/>
    <cellStyle name="Normal 13 3 2 2 3 3 2 2 2" xfId="1680"/>
    <cellStyle name="Normal 13 3 2 2 3 3 2 2 2 2" xfId="1681"/>
    <cellStyle name="Normal 13 3 2 2 3 3 2 2 3" xfId="1682"/>
    <cellStyle name="Normal 13 3 2 2 3 3 2 2 4" xfId="1683"/>
    <cellStyle name="Normal 13 3 2 2 3 3 2 3" xfId="1684"/>
    <cellStyle name="Normal 13 3 2 2 3 3 2 3 2" xfId="1685"/>
    <cellStyle name="Normal 13 3 2 2 3 3 2 4" xfId="1686"/>
    <cellStyle name="Normal 13 3 2 2 3 3 2 5" xfId="1687"/>
    <cellStyle name="Normal 13 3 2 2 3 3 3" xfId="1688"/>
    <cellStyle name="Normal 13 3 2 2 3 3 3 2" xfId="1689"/>
    <cellStyle name="Normal 13 3 2 2 3 3 3 2 2" xfId="1690"/>
    <cellStyle name="Normal 13 3 2 2 3 3 3 3" xfId="1691"/>
    <cellStyle name="Normal 13 3 2 2 3 3 3 4" xfId="1692"/>
    <cellStyle name="Normal 13 3 2 2 3 3 4" xfId="1693"/>
    <cellStyle name="Normal 13 3 2 2 3 3 4 2" xfId="1694"/>
    <cellStyle name="Normal 13 3 2 2 3 3 5" xfId="1695"/>
    <cellStyle name="Normal 13 3 2 2 3 3 6" xfId="1696"/>
    <cellStyle name="Normal 13 3 2 2 3 4" xfId="1697"/>
    <cellStyle name="Normal 13 3 2 2 3 4 2" xfId="1698"/>
    <cellStyle name="Normal 13 3 2 2 3 4 2 2" xfId="1699"/>
    <cellStyle name="Normal 13 3 2 2 3 4 2 2 2" xfId="1700"/>
    <cellStyle name="Normal 13 3 2 2 3 4 2 3" xfId="1701"/>
    <cellStyle name="Normal 13 3 2 2 3 4 2 4" xfId="1702"/>
    <cellStyle name="Normal 13 3 2 2 3 4 3" xfId="1703"/>
    <cellStyle name="Normal 13 3 2 2 3 4 3 2" xfId="1704"/>
    <cellStyle name="Normal 13 3 2 2 3 4 4" xfId="1705"/>
    <cellStyle name="Normal 13 3 2 2 3 4 5" xfId="1706"/>
    <cellStyle name="Normal 13 3 2 2 3 5" xfId="1707"/>
    <cellStyle name="Normal 13 3 2 2 3 5 2" xfId="1708"/>
    <cellStyle name="Normal 13 3 2 2 3 5 2 2" xfId="1709"/>
    <cellStyle name="Normal 13 3 2 2 3 5 3" xfId="1710"/>
    <cellStyle name="Normal 13 3 2 2 3 5 4" xfId="1711"/>
    <cellStyle name="Normal 13 3 2 2 3 6" xfId="1712"/>
    <cellStyle name="Normal 13 3 2 2 3 6 2" xfId="1713"/>
    <cellStyle name="Normal 13 3 2 2 3 7" xfId="1714"/>
    <cellStyle name="Normal 13 3 2 2 3 8" xfId="1715"/>
    <cellStyle name="Normal 13 3 2 2 4" xfId="1716"/>
    <cellStyle name="Normal 13 3 2 3" xfId="1717"/>
    <cellStyle name="Normal 13 3 2 3 2" xfId="1718"/>
    <cellStyle name="Normal 13 3 2 4" xfId="1719"/>
    <cellStyle name="Normal 13 3 2 4 2" xfId="1720"/>
    <cellStyle name="Normal 13 3 2 4 2 2" xfId="1721"/>
    <cellStyle name="Normal 13 3 2 4 2 2 2" xfId="1722"/>
    <cellStyle name="Normal 13 3 2 4 2 2 2 2" xfId="1723"/>
    <cellStyle name="Normal 13 3 2 4 2 2 3" xfId="1724"/>
    <cellStyle name="Normal 13 3 2 4 2 2 4" xfId="1725"/>
    <cellStyle name="Normal 13 3 2 4 2 3" xfId="1726"/>
    <cellStyle name="Normal 13 3 2 4 2 3 2" xfId="1727"/>
    <cellStyle name="Normal 13 3 2 4 2 4" xfId="1728"/>
    <cellStyle name="Normal 13 3 2 4 2 5" xfId="1729"/>
    <cellStyle name="Normal 13 3 2 4 3" xfId="1730"/>
    <cellStyle name="Normal 13 3 2 4 3 2" xfId="1731"/>
    <cellStyle name="Normal 13 3 2 4 3 2 2" xfId="1732"/>
    <cellStyle name="Normal 13 3 2 4 3 3" xfId="1733"/>
    <cellStyle name="Normal 13 3 2 4 3 4" xfId="1734"/>
    <cellStyle name="Normal 13 3 2 4 4" xfId="1735"/>
    <cellStyle name="Normal 13 3 2 4 4 2" xfId="1736"/>
    <cellStyle name="Normal 13 3 2 4 5" xfId="1737"/>
    <cellStyle name="Normal 13 3 2 4 6" xfId="1738"/>
    <cellStyle name="Normal 13 3 2 5" xfId="1739"/>
    <cellStyle name="Normal 13 3 2 5 2" xfId="1740"/>
    <cellStyle name="Normal 13 3 2 5 2 2" xfId="1741"/>
    <cellStyle name="Normal 13 3 2 5 2 2 2" xfId="1742"/>
    <cellStyle name="Normal 13 3 2 5 2 2 2 2" xfId="1743"/>
    <cellStyle name="Normal 13 3 2 5 2 2 3" xfId="1744"/>
    <cellStyle name="Normal 13 3 2 5 2 2 4" xfId="1745"/>
    <cellStyle name="Normal 13 3 2 5 2 3" xfId="1746"/>
    <cellStyle name="Normal 13 3 2 5 2 3 2" xfId="1747"/>
    <cellStyle name="Normal 13 3 2 5 2 4" xfId="1748"/>
    <cellStyle name="Normal 13 3 2 5 2 5" xfId="1749"/>
    <cellStyle name="Normal 13 3 2 5 3" xfId="1750"/>
    <cellStyle name="Normal 13 3 2 5 3 2" xfId="1751"/>
    <cellStyle name="Normal 13 3 2 5 3 2 2" xfId="1752"/>
    <cellStyle name="Normal 13 3 2 5 3 3" xfId="1753"/>
    <cellStyle name="Normal 13 3 2 5 3 4" xfId="1754"/>
    <cellStyle name="Normal 13 3 2 5 4" xfId="1755"/>
    <cellStyle name="Normal 13 3 2 5 4 2" xfId="1756"/>
    <cellStyle name="Normal 13 3 2 5 5" xfId="1757"/>
    <cellStyle name="Normal 13 3 2 5 6" xfId="1758"/>
    <cellStyle name="Normal 13 3 2 6" xfId="1759"/>
    <cellStyle name="Normal 13 3 2 6 2" xfId="1760"/>
    <cellStyle name="Normal 13 3 2 6 2 2" xfId="1761"/>
    <cellStyle name="Normal 13 3 2 6 2 2 2" xfId="1762"/>
    <cellStyle name="Normal 13 3 2 6 2 3" xfId="1763"/>
    <cellStyle name="Normal 13 3 2 6 2 4" xfId="1764"/>
    <cellStyle name="Normal 13 3 2 6 3" xfId="1765"/>
    <cellStyle name="Normal 13 3 2 6 3 2" xfId="1766"/>
    <cellStyle name="Normal 13 3 2 6 4" xfId="1767"/>
    <cellStyle name="Normal 13 3 2 6 5" xfId="1768"/>
    <cellStyle name="Normal 13 3 2 7" xfId="1769"/>
    <cellStyle name="Normal 13 3 2 7 2" xfId="1770"/>
    <cellStyle name="Normal 13 3 2 7 2 2" xfId="1771"/>
    <cellStyle name="Normal 13 3 2 7 3" xfId="1772"/>
    <cellStyle name="Normal 13 3 2 7 4" xfId="1773"/>
    <cellStyle name="Normal 13 3 2 8" xfId="1774"/>
    <cellStyle name="Normal 13 3 2 8 2" xfId="1775"/>
    <cellStyle name="Normal 13 3 2 9" xfId="1776"/>
    <cellStyle name="Normal 13 3 3" xfId="1777"/>
    <cellStyle name="Normal 13 3 3 2" xfId="1778"/>
    <cellStyle name="Normal 13 3 3 2 2" xfId="1779"/>
    <cellStyle name="Normal 13 3 3 2 2 2" xfId="1780"/>
    <cellStyle name="Normal 13 3 3 2 2 2 2" xfId="1781"/>
    <cellStyle name="Normal 13 3 3 2 2 2 2 2" xfId="1782"/>
    <cellStyle name="Normal 13 3 3 2 2 2 3" xfId="1783"/>
    <cellStyle name="Normal 13 3 3 2 2 2 4" xfId="1784"/>
    <cellStyle name="Normal 13 3 3 2 2 3" xfId="1785"/>
    <cellStyle name="Normal 13 3 3 2 2 3 2" xfId="1786"/>
    <cellStyle name="Normal 13 3 3 2 2 4" xfId="1787"/>
    <cellStyle name="Normal 13 3 3 2 2 5" xfId="1788"/>
    <cellStyle name="Normal 13 3 3 2 3" xfId="1789"/>
    <cellStyle name="Normal 13 3 3 2 3 2" xfId="1790"/>
    <cellStyle name="Normal 13 3 3 2 3 2 2" xfId="1791"/>
    <cellStyle name="Normal 13 3 3 2 3 3" xfId="1792"/>
    <cellStyle name="Normal 13 3 3 2 3 4" xfId="1793"/>
    <cellStyle name="Normal 13 3 3 2 4" xfId="1794"/>
    <cellStyle name="Normal 13 3 3 2 4 2" xfId="1795"/>
    <cellStyle name="Normal 13 3 3 2 5" xfId="1796"/>
    <cellStyle name="Normal 13 3 3 2 6" xfId="1797"/>
    <cellStyle name="Normal 13 3 3 3" xfId="1798"/>
    <cellStyle name="Normal 13 3 3 3 2" xfId="1799"/>
    <cellStyle name="Normal 13 3 3 3 2 2" xfId="1800"/>
    <cellStyle name="Normal 13 3 3 3 2 2 2" xfId="1801"/>
    <cellStyle name="Normal 13 3 3 3 2 2 2 2" xfId="1802"/>
    <cellStyle name="Normal 13 3 3 3 2 2 3" xfId="1803"/>
    <cellStyle name="Normal 13 3 3 3 2 2 4" xfId="1804"/>
    <cellStyle name="Normal 13 3 3 3 2 3" xfId="1805"/>
    <cellStyle name="Normal 13 3 3 3 2 3 2" xfId="1806"/>
    <cellStyle name="Normal 13 3 3 3 2 4" xfId="1807"/>
    <cellStyle name="Normal 13 3 3 3 2 5" xfId="1808"/>
    <cellStyle name="Normal 13 3 3 3 3" xfId="1809"/>
    <cellStyle name="Normal 13 3 3 3 3 2" xfId="1810"/>
    <cellStyle name="Normal 13 3 3 3 3 2 2" xfId="1811"/>
    <cellStyle name="Normal 13 3 3 3 3 3" xfId="1812"/>
    <cellStyle name="Normal 13 3 3 3 3 4" xfId="1813"/>
    <cellStyle name="Normal 13 3 3 3 4" xfId="1814"/>
    <cellStyle name="Normal 13 3 3 3 4 2" xfId="1815"/>
    <cellStyle name="Normal 13 3 3 3 5" xfId="1816"/>
    <cellStyle name="Normal 13 3 3 3 6" xfId="1817"/>
    <cellStyle name="Normal 13 3 3 4" xfId="1818"/>
    <cellStyle name="Normal 13 3 3 4 2" xfId="1819"/>
    <cellStyle name="Normal 13 3 3 4 2 2" xfId="1820"/>
    <cellStyle name="Normal 13 3 3 4 2 2 2" xfId="1821"/>
    <cellStyle name="Normal 13 3 3 4 2 3" xfId="1822"/>
    <cellStyle name="Normal 13 3 3 4 2 4" xfId="1823"/>
    <cellStyle name="Normal 13 3 3 4 3" xfId="1824"/>
    <cellStyle name="Normal 13 3 3 4 3 2" xfId="1825"/>
    <cellStyle name="Normal 13 3 3 4 4" xfId="1826"/>
    <cellStyle name="Normal 13 3 3 4 5" xfId="1827"/>
    <cellStyle name="Normal 13 3 3 5" xfId="1828"/>
    <cellStyle name="Normal 13 3 3 5 2" xfId="1829"/>
    <cellStyle name="Normal 13 3 3 5 2 2" xfId="1830"/>
    <cellStyle name="Normal 13 3 3 5 3" xfId="1831"/>
    <cellStyle name="Normal 13 3 3 5 4" xfId="1832"/>
    <cellStyle name="Normal 13 3 3 6" xfId="1833"/>
    <cellStyle name="Normal 13 3 3 6 2" xfId="1834"/>
    <cellStyle name="Normal 13 3 3 7" xfId="1835"/>
    <cellStyle name="Normal 13 3 3 8" xfId="1836"/>
    <cellStyle name="Normal 13 3 4" xfId="1837"/>
    <cellStyle name="Normal 13 3 4 2" xfId="1838"/>
    <cellStyle name="Normal 13 3 4 2 2" xfId="1839"/>
    <cellStyle name="Normal 13 3 4 2 2 2" xfId="1840"/>
    <cellStyle name="Normal 13 3 4 2 2 2 2" xfId="1841"/>
    <cellStyle name="Normal 13 3 4 2 2 2 2 2" xfId="1842"/>
    <cellStyle name="Normal 13 3 4 2 2 2 3" xfId="1843"/>
    <cellStyle name="Normal 13 3 4 2 2 2 4" xfId="1844"/>
    <cellStyle name="Normal 13 3 4 2 2 3" xfId="1845"/>
    <cellStyle name="Normal 13 3 4 2 2 3 2" xfId="1846"/>
    <cellStyle name="Normal 13 3 4 2 2 4" xfId="1847"/>
    <cellStyle name="Normal 13 3 4 2 2 5" xfId="1848"/>
    <cellStyle name="Normal 13 3 4 2 3" xfId="1849"/>
    <cellStyle name="Normal 13 3 4 2 3 2" xfId="1850"/>
    <cellStyle name="Normal 13 3 4 2 3 2 2" xfId="1851"/>
    <cellStyle name="Normal 13 3 4 2 3 3" xfId="1852"/>
    <cellStyle name="Normal 13 3 4 2 3 4" xfId="1853"/>
    <cellStyle name="Normal 13 3 4 2 4" xfId="1854"/>
    <cellStyle name="Normal 13 3 4 2 4 2" xfId="1855"/>
    <cellStyle name="Normal 13 3 4 2 5" xfId="1856"/>
    <cellStyle name="Normal 13 3 4 2 6" xfId="1857"/>
    <cellStyle name="Normal 13 3 4 3" xfId="1858"/>
    <cellStyle name="Normal 13 3 4 3 2" xfId="1859"/>
    <cellStyle name="Normal 13 3 4 3 2 2" xfId="1860"/>
    <cellStyle name="Normal 13 3 4 3 2 2 2" xfId="1861"/>
    <cellStyle name="Normal 13 3 4 3 2 2 2 2" xfId="1862"/>
    <cellStyle name="Normal 13 3 4 3 2 2 3" xfId="1863"/>
    <cellStyle name="Normal 13 3 4 3 2 2 4" xfId="1864"/>
    <cellStyle name="Normal 13 3 4 3 2 3" xfId="1865"/>
    <cellStyle name="Normal 13 3 4 3 2 3 2" xfId="1866"/>
    <cellStyle name="Normal 13 3 4 3 2 4" xfId="1867"/>
    <cellStyle name="Normal 13 3 4 3 2 5" xfId="1868"/>
    <cellStyle name="Normal 13 3 4 3 3" xfId="1869"/>
    <cellStyle name="Normal 13 3 4 3 3 2" xfId="1870"/>
    <cellStyle name="Normal 13 3 4 3 3 2 2" xfId="1871"/>
    <cellStyle name="Normal 13 3 4 3 3 3" xfId="1872"/>
    <cellStyle name="Normal 13 3 4 3 3 4" xfId="1873"/>
    <cellStyle name="Normal 13 3 4 3 4" xfId="1874"/>
    <cellStyle name="Normal 13 3 4 3 4 2" xfId="1875"/>
    <cellStyle name="Normal 13 3 4 3 5" xfId="1876"/>
    <cellStyle name="Normal 13 3 4 3 6" xfId="1877"/>
    <cellStyle name="Normal 13 3 4 4" xfId="1878"/>
    <cellStyle name="Normal 13 3 4 4 2" xfId="1879"/>
    <cellStyle name="Normal 13 3 4 4 2 2" xfId="1880"/>
    <cellStyle name="Normal 13 3 4 4 2 2 2" xfId="1881"/>
    <cellStyle name="Normal 13 3 4 4 2 3" xfId="1882"/>
    <cellStyle name="Normal 13 3 4 4 2 4" xfId="1883"/>
    <cellStyle name="Normal 13 3 4 4 3" xfId="1884"/>
    <cellStyle name="Normal 13 3 4 4 3 2" xfId="1885"/>
    <cellStyle name="Normal 13 3 4 4 4" xfId="1886"/>
    <cellStyle name="Normal 13 3 4 4 5" xfId="1887"/>
    <cellStyle name="Normal 13 3 4 5" xfId="1888"/>
    <cellStyle name="Normal 13 3 4 5 2" xfId="1889"/>
    <cellStyle name="Normal 13 3 4 5 2 2" xfId="1890"/>
    <cellStyle name="Normal 13 3 4 5 3" xfId="1891"/>
    <cellStyle name="Normal 13 3 4 5 4" xfId="1892"/>
    <cellStyle name="Normal 13 3 4 6" xfId="1893"/>
    <cellStyle name="Normal 13 3 4 6 2" xfId="1894"/>
    <cellStyle name="Normal 13 3 4 7" xfId="1895"/>
    <cellStyle name="Normal 13 3 4 8" xfId="1896"/>
    <cellStyle name="Normal 13 3 5" xfId="1897"/>
    <cellStyle name="Normal 13 4" xfId="1898"/>
    <cellStyle name="Normal 13 4 2" xfId="1899"/>
    <cellStyle name="Normal 13 4 2 2" xfId="1900"/>
    <cellStyle name="Normal 13 4 2 2 2" xfId="1901"/>
    <cellStyle name="Normal 13 4 2 2 2 2" xfId="1902"/>
    <cellStyle name="Normal 13 4 2 2 2 2 2" xfId="1903"/>
    <cellStyle name="Normal 13 4 2 2 2 2 2 2" xfId="1904"/>
    <cellStyle name="Normal 13 4 2 2 2 2 3" xfId="1905"/>
    <cellStyle name="Normal 13 4 2 2 2 2 4" xfId="1906"/>
    <cellStyle name="Normal 13 4 2 2 2 3" xfId="1907"/>
    <cellStyle name="Normal 13 4 2 2 2 3 2" xfId="1908"/>
    <cellStyle name="Normal 13 4 2 2 2 4" xfId="1909"/>
    <cellStyle name="Normal 13 4 2 2 2 5" xfId="1910"/>
    <cellStyle name="Normal 13 4 2 2 3" xfId="1911"/>
    <cellStyle name="Normal 13 4 2 2 3 2" xfId="1912"/>
    <cellStyle name="Normal 13 4 2 2 3 2 2" xfId="1913"/>
    <cellStyle name="Normal 13 4 2 2 3 3" xfId="1914"/>
    <cellStyle name="Normal 13 4 2 2 3 4" xfId="1915"/>
    <cellStyle name="Normal 13 4 2 2 4" xfId="1916"/>
    <cellStyle name="Normal 13 4 2 2 4 2" xfId="1917"/>
    <cellStyle name="Normal 13 4 2 2 5" xfId="1918"/>
    <cellStyle name="Normal 13 4 2 2 6" xfId="1919"/>
    <cellStyle name="Normal 13 4 2 3" xfId="1920"/>
    <cellStyle name="Normal 13 4 2 3 2" xfId="1921"/>
    <cellStyle name="Normal 13 4 2 3 2 2" xfId="1922"/>
    <cellStyle name="Normal 13 4 2 3 2 2 2" xfId="1923"/>
    <cellStyle name="Normal 13 4 2 3 2 2 2 2" xfId="1924"/>
    <cellStyle name="Normal 13 4 2 3 2 2 3" xfId="1925"/>
    <cellStyle name="Normal 13 4 2 3 2 2 4" xfId="1926"/>
    <cellStyle name="Normal 13 4 2 3 2 3" xfId="1927"/>
    <cellStyle name="Normal 13 4 2 3 2 3 2" xfId="1928"/>
    <cellStyle name="Normal 13 4 2 3 2 4" xfId="1929"/>
    <cellStyle name="Normal 13 4 2 3 2 5" xfId="1930"/>
    <cellStyle name="Normal 13 4 2 3 3" xfId="1931"/>
    <cellStyle name="Normal 13 4 2 3 3 2" xfId="1932"/>
    <cellStyle name="Normal 13 4 2 3 3 2 2" xfId="1933"/>
    <cellStyle name="Normal 13 4 2 3 3 3" xfId="1934"/>
    <cellStyle name="Normal 13 4 2 3 3 4" xfId="1935"/>
    <cellStyle name="Normal 13 4 2 3 4" xfId="1936"/>
    <cellStyle name="Normal 13 4 2 3 4 2" xfId="1937"/>
    <cellStyle name="Normal 13 4 2 3 5" xfId="1938"/>
    <cellStyle name="Normal 13 4 2 3 6" xfId="1939"/>
    <cellStyle name="Normal 13 4 2 4" xfId="1940"/>
    <cellStyle name="Normal 13 4 2 4 2" xfId="1941"/>
    <cellStyle name="Normal 13 4 2 4 2 2" xfId="1942"/>
    <cellStyle name="Normal 13 4 2 4 2 2 2" xfId="1943"/>
    <cellStyle name="Normal 13 4 2 4 2 3" xfId="1944"/>
    <cellStyle name="Normal 13 4 2 4 2 4" xfId="1945"/>
    <cellStyle name="Normal 13 4 2 4 3" xfId="1946"/>
    <cellStyle name="Normal 13 4 2 4 3 2" xfId="1947"/>
    <cellStyle name="Normal 13 4 2 4 4" xfId="1948"/>
    <cellStyle name="Normal 13 4 2 4 5" xfId="1949"/>
    <cellStyle name="Normal 13 4 2 5" xfId="1950"/>
    <cellStyle name="Normal 13 4 2 5 2" xfId="1951"/>
    <cellStyle name="Normal 13 4 2 5 2 2" xfId="1952"/>
    <cellStyle name="Normal 13 4 2 5 3" xfId="1953"/>
    <cellStyle name="Normal 13 4 2 5 4" xfId="1954"/>
    <cellStyle name="Normal 13 4 2 6" xfId="1955"/>
    <cellStyle name="Normal 13 4 2 6 2" xfId="1956"/>
    <cellStyle name="Normal 13 4 2 7" xfId="1957"/>
    <cellStyle name="Normal 13 4 2 8" xfId="1958"/>
    <cellStyle name="Normal 13 4 3" xfId="1959"/>
    <cellStyle name="Normal 13 4 3 2" xfId="1960"/>
    <cellStyle name="Normal 13 4 3 2 2" xfId="1961"/>
    <cellStyle name="Normal 13 4 3 2 2 2" xfId="1962"/>
    <cellStyle name="Normal 13 4 3 2 2 2 2" xfId="1963"/>
    <cellStyle name="Normal 13 4 3 2 2 2 2 2" xfId="1964"/>
    <cellStyle name="Normal 13 4 3 2 2 2 3" xfId="1965"/>
    <cellStyle name="Normal 13 4 3 2 2 2 4" xfId="1966"/>
    <cellStyle name="Normal 13 4 3 2 2 3" xfId="1967"/>
    <cellStyle name="Normal 13 4 3 2 2 3 2" xfId="1968"/>
    <cellStyle name="Normal 13 4 3 2 2 4" xfId="1969"/>
    <cellStyle name="Normal 13 4 3 2 2 5" xfId="1970"/>
    <cellStyle name="Normal 13 4 3 2 3" xfId="1971"/>
    <cellStyle name="Normal 13 4 3 2 3 2" xfId="1972"/>
    <cellStyle name="Normal 13 4 3 2 3 2 2" xfId="1973"/>
    <cellStyle name="Normal 13 4 3 2 3 3" xfId="1974"/>
    <cellStyle name="Normal 13 4 3 2 3 4" xfId="1975"/>
    <cellStyle name="Normal 13 4 3 2 4" xfId="1976"/>
    <cellStyle name="Normal 13 4 3 2 4 2" xfId="1977"/>
    <cellStyle name="Normal 13 4 3 2 5" xfId="1978"/>
    <cellStyle name="Normal 13 4 3 2 6" xfId="1979"/>
    <cellStyle name="Normal 13 4 3 3" xfId="1980"/>
    <cellStyle name="Normal 13 4 3 3 2" xfId="1981"/>
    <cellStyle name="Normal 13 4 3 3 2 2" xfId="1982"/>
    <cellStyle name="Normal 13 4 3 3 2 2 2" xfId="1983"/>
    <cellStyle name="Normal 13 4 3 3 2 2 2 2" xfId="1984"/>
    <cellStyle name="Normal 13 4 3 3 2 2 3" xfId="1985"/>
    <cellStyle name="Normal 13 4 3 3 2 2 4" xfId="1986"/>
    <cellStyle name="Normal 13 4 3 3 2 3" xfId="1987"/>
    <cellStyle name="Normal 13 4 3 3 2 3 2" xfId="1988"/>
    <cellStyle name="Normal 13 4 3 3 2 4" xfId="1989"/>
    <cellStyle name="Normal 13 4 3 3 2 5" xfId="1990"/>
    <cellStyle name="Normal 13 4 3 3 3" xfId="1991"/>
    <cellStyle name="Normal 13 4 3 3 3 2" xfId="1992"/>
    <cellStyle name="Normal 13 4 3 3 3 2 2" xfId="1993"/>
    <cellStyle name="Normal 13 4 3 3 3 3" xfId="1994"/>
    <cellStyle name="Normal 13 4 3 3 3 4" xfId="1995"/>
    <cellStyle name="Normal 13 4 3 3 4" xfId="1996"/>
    <cellStyle name="Normal 13 4 3 3 4 2" xfId="1997"/>
    <cellStyle name="Normal 13 4 3 3 5" xfId="1998"/>
    <cellStyle name="Normal 13 4 3 3 6" xfId="1999"/>
    <cellStyle name="Normal 13 4 3 4" xfId="2000"/>
    <cellStyle name="Normal 13 4 3 4 2" xfId="2001"/>
    <cellStyle name="Normal 13 4 3 4 2 2" xfId="2002"/>
    <cellStyle name="Normal 13 4 3 4 2 2 2" xfId="2003"/>
    <cellStyle name="Normal 13 4 3 4 2 3" xfId="2004"/>
    <cellStyle name="Normal 13 4 3 4 2 4" xfId="2005"/>
    <cellStyle name="Normal 13 4 3 4 3" xfId="2006"/>
    <cellStyle name="Normal 13 4 3 4 3 2" xfId="2007"/>
    <cellStyle name="Normal 13 4 3 4 4" xfId="2008"/>
    <cellStyle name="Normal 13 4 3 4 5" xfId="2009"/>
    <cellStyle name="Normal 13 4 3 5" xfId="2010"/>
    <cellStyle name="Normal 13 4 3 5 2" xfId="2011"/>
    <cellStyle name="Normal 13 4 3 5 2 2" xfId="2012"/>
    <cellStyle name="Normal 13 4 3 5 3" xfId="2013"/>
    <cellStyle name="Normal 13 4 3 5 4" xfId="2014"/>
    <cellStyle name="Normal 13 4 3 6" xfId="2015"/>
    <cellStyle name="Normal 13 4 3 6 2" xfId="2016"/>
    <cellStyle name="Normal 13 4 3 7" xfId="2017"/>
    <cellStyle name="Normal 13 4 3 8" xfId="2018"/>
    <cellStyle name="Normal 13 4 4" xfId="2019"/>
    <cellStyle name="Normal 13 5" xfId="2020"/>
    <cellStyle name="Normal 13 5 2" xfId="2021"/>
    <cellStyle name="Normal 13 6" xfId="2022"/>
    <cellStyle name="Normal 13 6 2" xfId="2023"/>
    <cellStyle name="Normal 13 6 2 2" xfId="2024"/>
    <cellStyle name="Normal 13 6 2 2 2" xfId="2025"/>
    <cellStyle name="Normal 13 6 2 2 2 2" xfId="2026"/>
    <cellStyle name="Normal 13 6 2 2 3" xfId="2027"/>
    <cellStyle name="Normal 13 6 2 2 4" xfId="2028"/>
    <cellStyle name="Normal 13 6 2 3" xfId="2029"/>
    <cellStyle name="Normal 13 6 2 3 2" xfId="2030"/>
    <cellStyle name="Normal 13 6 2 4" xfId="2031"/>
    <cellStyle name="Normal 13 6 2 5" xfId="2032"/>
    <cellStyle name="Normal 13 6 3" xfId="2033"/>
    <cellStyle name="Normal 13 6 3 2" xfId="2034"/>
    <cellStyle name="Normal 13 6 3 2 2" xfId="2035"/>
    <cellStyle name="Normal 13 6 3 3" xfId="2036"/>
    <cellStyle name="Normal 13 6 3 4" xfId="2037"/>
    <cellStyle name="Normal 13 6 4" xfId="2038"/>
    <cellStyle name="Normal 13 6 4 2" xfId="2039"/>
    <cellStyle name="Normal 13 6 5" xfId="2040"/>
    <cellStyle name="Normal 13 6 6" xfId="2041"/>
    <cellStyle name="Normal 13 7" xfId="2042"/>
    <cellStyle name="Normal 13 7 2" xfId="2043"/>
    <cellStyle name="Normal 13 7 2 2" xfId="2044"/>
    <cellStyle name="Normal 13 7 2 2 2" xfId="2045"/>
    <cellStyle name="Normal 13 7 2 2 2 2" xfId="2046"/>
    <cellStyle name="Normal 13 7 2 2 3" xfId="2047"/>
    <cellStyle name="Normal 13 7 2 2 4" xfId="2048"/>
    <cellStyle name="Normal 13 7 2 3" xfId="2049"/>
    <cellStyle name="Normal 13 7 2 3 2" xfId="2050"/>
    <cellStyle name="Normal 13 7 2 4" xfId="2051"/>
    <cellStyle name="Normal 13 7 2 5" xfId="2052"/>
    <cellStyle name="Normal 13 7 3" xfId="2053"/>
    <cellStyle name="Normal 13 7 3 2" xfId="2054"/>
    <cellStyle name="Normal 13 7 3 2 2" xfId="2055"/>
    <cellStyle name="Normal 13 7 3 3" xfId="2056"/>
    <cellStyle name="Normal 13 7 3 4" xfId="2057"/>
    <cellStyle name="Normal 13 7 4" xfId="2058"/>
    <cellStyle name="Normal 13 7 4 2" xfId="2059"/>
    <cellStyle name="Normal 13 7 5" xfId="2060"/>
    <cellStyle name="Normal 13 7 6" xfId="2061"/>
    <cellStyle name="Normal 13 8" xfId="2062"/>
    <cellStyle name="Normal 13 8 2" xfId="2063"/>
    <cellStyle name="Normal 13 8 2 2" xfId="2064"/>
    <cellStyle name="Normal 13 8 2 2 2" xfId="2065"/>
    <cellStyle name="Normal 13 8 2 2 2 2" xfId="2066"/>
    <cellStyle name="Normal 13 8 2 2 3" xfId="2067"/>
    <cellStyle name="Normal 13 8 2 2 4" xfId="2068"/>
    <cellStyle name="Normal 13 8 2 3" xfId="2069"/>
    <cellStyle name="Normal 13 8 2 3 2" xfId="2070"/>
    <cellStyle name="Normal 13 8 2 4" xfId="2071"/>
    <cellStyle name="Normal 13 8 2 5" xfId="2072"/>
    <cellStyle name="Normal 13 8 3" xfId="2073"/>
    <cellStyle name="Normal 13 8 3 2" xfId="2074"/>
    <cellStyle name="Normal 13 8 3 2 2" xfId="2075"/>
    <cellStyle name="Normal 13 8 3 3" xfId="2076"/>
    <cellStyle name="Normal 13 8 3 4" xfId="2077"/>
    <cellStyle name="Normal 13 8 4" xfId="2078"/>
    <cellStyle name="Normal 13 8 4 2" xfId="2079"/>
    <cellStyle name="Normal 13 8 5" xfId="2080"/>
    <cellStyle name="Normal 13 8 6" xfId="2081"/>
    <cellStyle name="Normal 13 9" xfId="2082"/>
    <cellStyle name="Normal 13 9 2" xfId="2083"/>
    <cellStyle name="Normal 13 9 2 2" xfId="2084"/>
    <cellStyle name="Normal 13 9 2 2 2" xfId="2085"/>
    <cellStyle name="Normal 13 9 2 3" xfId="2086"/>
    <cellStyle name="Normal 13 9 2 4" xfId="2087"/>
    <cellStyle name="Normal 13 9 3" xfId="2088"/>
    <cellStyle name="Normal 13 9 3 2" xfId="2089"/>
    <cellStyle name="Normal 13 9 4" xfId="2090"/>
    <cellStyle name="Normal 13 9 5" xfId="2091"/>
    <cellStyle name="Normal 14" xfId="2092"/>
    <cellStyle name="Normal 14 10" xfId="2093"/>
    <cellStyle name="Normal 14 11" xfId="2094"/>
    <cellStyle name="Normal 14 2" xfId="2095"/>
    <cellStyle name="Normal 14 2 2" xfId="2096"/>
    <cellStyle name="Normal 14 2 2 10" xfId="2097"/>
    <cellStyle name="Normal 14 2 2 2" xfId="2098"/>
    <cellStyle name="Normal 14 2 2 2 2" xfId="2099"/>
    <cellStyle name="Normal 14 2 2 2 2 2" xfId="2100"/>
    <cellStyle name="Normal 14 2 2 2 2 2 2" xfId="2101"/>
    <cellStyle name="Normal 14 2 2 2 2 2 2 2" xfId="2102"/>
    <cellStyle name="Normal 14 2 2 2 2 2 2 2 2" xfId="2103"/>
    <cellStyle name="Normal 14 2 2 2 2 2 2 2 2 2" xfId="2104"/>
    <cellStyle name="Normal 14 2 2 2 2 2 2 2 3" xfId="2105"/>
    <cellStyle name="Normal 14 2 2 2 2 2 2 2 4" xfId="2106"/>
    <cellStyle name="Normal 14 2 2 2 2 2 2 3" xfId="2107"/>
    <cellStyle name="Normal 14 2 2 2 2 2 2 3 2" xfId="2108"/>
    <cellStyle name="Normal 14 2 2 2 2 2 2 4" xfId="2109"/>
    <cellStyle name="Normal 14 2 2 2 2 2 2 5" xfId="2110"/>
    <cellStyle name="Normal 14 2 2 2 2 2 3" xfId="2111"/>
    <cellStyle name="Normal 14 2 2 2 2 2 3 2" xfId="2112"/>
    <cellStyle name="Normal 14 2 2 2 2 2 3 2 2" xfId="2113"/>
    <cellStyle name="Normal 14 2 2 2 2 2 3 3" xfId="2114"/>
    <cellStyle name="Normal 14 2 2 2 2 2 3 4" xfId="2115"/>
    <cellStyle name="Normal 14 2 2 2 2 2 4" xfId="2116"/>
    <cellStyle name="Normal 14 2 2 2 2 2 4 2" xfId="2117"/>
    <cellStyle name="Normal 14 2 2 2 2 2 5" xfId="2118"/>
    <cellStyle name="Normal 14 2 2 2 2 2 6" xfId="2119"/>
    <cellStyle name="Normal 14 2 2 2 2 3" xfId="2120"/>
    <cellStyle name="Normal 14 2 2 2 2 3 2" xfId="2121"/>
    <cellStyle name="Normal 14 2 2 2 2 3 2 2" xfId="2122"/>
    <cellStyle name="Normal 14 2 2 2 2 3 2 2 2" xfId="2123"/>
    <cellStyle name="Normal 14 2 2 2 2 3 2 2 2 2" xfId="2124"/>
    <cellStyle name="Normal 14 2 2 2 2 3 2 2 3" xfId="2125"/>
    <cellStyle name="Normal 14 2 2 2 2 3 2 2 4" xfId="2126"/>
    <cellStyle name="Normal 14 2 2 2 2 3 2 3" xfId="2127"/>
    <cellStyle name="Normal 14 2 2 2 2 3 2 3 2" xfId="2128"/>
    <cellStyle name="Normal 14 2 2 2 2 3 2 4" xfId="2129"/>
    <cellStyle name="Normal 14 2 2 2 2 3 2 5" xfId="2130"/>
    <cellStyle name="Normal 14 2 2 2 2 3 3" xfId="2131"/>
    <cellStyle name="Normal 14 2 2 2 2 3 3 2" xfId="2132"/>
    <cellStyle name="Normal 14 2 2 2 2 3 3 2 2" xfId="2133"/>
    <cellStyle name="Normal 14 2 2 2 2 3 3 3" xfId="2134"/>
    <cellStyle name="Normal 14 2 2 2 2 3 3 4" xfId="2135"/>
    <cellStyle name="Normal 14 2 2 2 2 3 4" xfId="2136"/>
    <cellStyle name="Normal 14 2 2 2 2 3 4 2" xfId="2137"/>
    <cellStyle name="Normal 14 2 2 2 2 3 5" xfId="2138"/>
    <cellStyle name="Normal 14 2 2 2 2 3 6" xfId="2139"/>
    <cellStyle name="Normal 14 2 2 2 2 4" xfId="2140"/>
    <cellStyle name="Normal 14 2 2 2 2 4 2" xfId="2141"/>
    <cellStyle name="Normal 14 2 2 2 2 4 2 2" xfId="2142"/>
    <cellStyle name="Normal 14 2 2 2 2 4 2 2 2" xfId="2143"/>
    <cellStyle name="Normal 14 2 2 2 2 4 2 3" xfId="2144"/>
    <cellStyle name="Normal 14 2 2 2 2 4 2 4" xfId="2145"/>
    <cellStyle name="Normal 14 2 2 2 2 4 3" xfId="2146"/>
    <cellStyle name="Normal 14 2 2 2 2 4 3 2" xfId="2147"/>
    <cellStyle name="Normal 14 2 2 2 2 4 4" xfId="2148"/>
    <cellStyle name="Normal 14 2 2 2 2 4 5" xfId="2149"/>
    <cellStyle name="Normal 14 2 2 2 2 5" xfId="2150"/>
    <cellStyle name="Normal 14 2 2 2 2 5 2" xfId="2151"/>
    <cellStyle name="Normal 14 2 2 2 2 5 2 2" xfId="2152"/>
    <cellStyle name="Normal 14 2 2 2 2 5 3" xfId="2153"/>
    <cellStyle name="Normal 14 2 2 2 2 5 4" xfId="2154"/>
    <cellStyle name="Normal 14 2 2 2 2 6" xfId="2155"/>
    <cellStyle name="Normal 14 2 2 2 2 6 2" xfId="2156"/>
    <cellStyle name="Normal 14 2 2 2 2 7" xfId="2157"/>
    <cellStyle name="Normal 14 2 2 2 2 8" xfId="2158"/>
    <cellStyle name="Normal 14 2 2 2 3" xfId="2159"/>
    <cellStyle name="Normal 14 2 2 2 3 2" xfId="2160"/>
    <cellStyle name="Normal 14 2 2 2 3 2 2" xfId="2161"/>
    <cellStyle name="Normal 14 2 2 2 3 2 2 2" xfId="2162"/>
    <cellStyle name="Normal 14 2 2 2 3 2 2 2 2" xfId="2163"/>
    <cellStyle name="Normal 14 2 2 2 3 2 2 2 2 2" xfId="2164"/>
    <cellStyle name="Normal 14 2 2 2 3 2 2 2 3" xfId="2165"/>
    <cellStyle name="Normal 14 2 2 2 3 2 2 2 4" xfId="2166"/>
    <cellStyle name="Normal 14 2 2 2 3 2 2 3" xfId="2167"/>
    <cellStyle name="Normal 14 2 2 2 3 2 2 3 2" xfId="2168"/>
    <cellStyle name="Normal 14 2 2 2 3 2 2 4" xfId="2169"/>
    <cellStyle name="Normal 14 2 2 2 3 2 2 5" xfId="2170"/>
    <cellStyle name="Normal 14 2 2 2 3 2 3" xfId="2171"/>
    <cellStyle name="Normal 14 2 2 2 3 2 3 2" xfId="2172"/>
    <cellStyle name="Normal 14 2 2 2 3 2 3 2 2" xfId="2173"/>
    <cellStyle name="Normal 14 2 2 2 3 2 3 3" xfId="2174"/>
    <cellStyle name="Normal 14 2 2 2 3 2 3 4" xfId="2175"/>
    <cellStyle name="Normal 14 2 2 2 3 2 4" xfId="2176"/>
    <cellStyle name="Normal 14 2 2 2 3 2 4 2" xfId="2177"/>
    <cellStyle name="Normal 14 2 2 2 3 2 5" xfId="2178"/>
    <cellStyle name="Normal 14 2 2 2 3 2 6" xfId="2179"/>
    <cellStyle name="Normal 14 2 2 2 3 3" xfId="2180"/>
    <cellStyle name="Normal 14 2 2 2 3 3 2" xfId="2181"/>
    <cellStyle name="Normal 14 2 2 2 3 3 2 2" xfId="2182"/>
    <cellStyle name="Normal 14 2 2 2 3 3 2 2 2" xfId="2183"/>
    <cellStyle name="Normal 14 2 2 2 3 3 2 2 2 2" xfId="2184"/>
    <cellStyle name="Normal 14 2 2 2 3 3 2 2 3" xfId="2185"/>
    <cellStyle name="Normal 14 2 2 2 3 3 2 2 4" xfId="2186"/>
    <cellStyle name="Normal 14 2 2 2 3 3 2 3" xfId="2187"/>
    <cellStyle name="Normal 14 2 2 2 3 3 2 3 2" xfId="2188"/>
    <cellStyle name="Normal 14 2 2 2 3 3 2 4" xfId="2189"/>
    <cellStyle name="Normal 14 2 2 2 3 3 2 5" xfId="2190"/>
    <cellStyle name="Normal 14 2 2 2 3 3 3" xfId="2191"/>
    <cellStyle name="Normal 14 2 2 2 3 3 3 2" xfId="2192"/>
    <cellStyle name="Normal 14 2 2 2 3 3 3 2 2" xfId="2193"/>
    <cellStyle name="Normal 14 2 2 2 3 3 3 3" xfId="2194"/>
    <cellStyle name="Normal 14 2 2 2 3 3 3 4" xfId="2195"/>
    <cellStyle name="Normal 14 2 2 2 3 3 4" xfId="2196"/>
    <cellStyle name="Normal 14 2 2 2 3 3 4 2" xfId="2197"/>
    <cellStyle name="Normal 14 2 2 2 3 3 5" xfId="2198"/>
    <cellStyle name="Normal 14 2 2 2 3 3 6" xfId="2199"/>
    <cellStyle name="Normal 14 2 2 2 3 4" xfId="2200"/>
    <cellStyle name="Normal 14 2 2 2 3 4 2" xfId="2201"/>
    <cellStyle name="Normal 14 2 2 2 3 4 2 2" xfId="2202"/>
    <cellStyle name="Normal 14 2 2 2 3 4 2 2 2" xfId="2203"/>
    <cellStyle name="Normal 14 2 2 2 3 4 2 3" xfId="2204"/>
    <cellStyle name="Normal 14 2 2 2 3 4 2 4" xfId="2205"/>
    <cellStyle name="Normal 14 2 2 2 3 4 3" xfId="2206"/>
    <cellStyle name="Normal 14 2 2 2 3 4 3 2" xfId="2207"/>
    <cellStyle name="Normal 14 2 2 2 3 4 4" xfId="2208"/>
    <cellStyle name="Normal 14 2 2 2 3 4 5" xfId="2209"/>
    <cellStyle name="Normal 14 2 2 2 3 5" xfId="2210"/>
    <cellStyle name="Normal 14 2 2 2 3 5 2" xfId="2211"/>
    <cellStyle name="Normal 14 2 2 2 3 5 2 2" xfId="2212"/>
    <cellStyle name="Normal 14 2 2 2 3 5 3" xfId="2213"/>
    <cellStyle name="Normal 14 2 2 2 3 5 4" xfId="2214"/>
    <cellStyle name="Normal 14 2 2 2 3 6" xfId="2215"/>
    <cellStyle name="Normal 14 2 2 2 3 6 2" xfId="2216"/>
    <cellStyle name="Normal 14 2 2 2 3 7" xfId="2217"/>
    <cellStyle name="Normal 14 2 2 2 3 8" xfId="2218"/>
    <cellStyle name="Normal 14 2 2 2 4" xfId="2219"/>
    <cellStyle name="Normal 14 2 2 3" xfId="2220"/>
    <cellStyle name="Normal 14 2 2 3 2" xfId="2221"/>
    <cellStyle name="Normal 14 2 2 4" xfId="2222"/>
    <cellStyle name="Normal 14 2 2 4 2" xfId="2223"/>
    <cellStyle name="Normal 14 2 2 4 2 2" xfId="2224"/>
    <cellStyle name="Normal 14 2 2 4 2 2 2" xfId="2225"/>
    <cellStyle name="Normal 14 2 2 4 2 2 2 2" xfId="2226"/>
    <cellStyle name="Normal 14 2 2 4 2 2 3" xfId="2227"/>
    <cellStyle name="Normal 14 2 2 4 2 2 4" xfId="2228"/>
    <cellStyle name="Normal 14 2 2 4 2 3" xfId="2229"/>
    <cellStyle name="Normal 14 2 2 4 2 3 2" xfId="2230"/>
    <cellStyle name="Normal 14 2 2 4 2 4" xfId="2231"/>
    <cellStyle name="Normal 14 2 2 4 2 5" xfId="2232"/>
    <cellStyle name="Normal 14 2 2 4 3" xfId="2233"/>
    <cellStyle name="Normal 14 2 2 4 3 2" xfId="2234"/>
    <cellStyle name="Normal 14 2 2 4 3 2 2" xfId="2235"/>
    <cellStyle name="Normal 14 2 2 4 3 3" xfId="2236"/>
    <cellStyle name="Normal 14 2 2 4 3 4" xfId="2237"/>
    <cellStyle name="Normal 14 2 2 4 4" xfId="2238"/>
    <cellStyle name="Normal 14 2 2 4 4 2" xfId="2239"/>
    <cellStyle name="Normal 14 2 2 4 5" xfId="2240"/>
    <cellStyle name="Normal 14 2 2 4 6" xfId="2241"/>
    <cellStyle name="Normal 14 2 2 5" xfId="2242"/>
    <cellStyle name="Normal 14 2 2 5 2" xfId="2243"/>
    <cellStyle name="Normal 14 2 2 5 2 2" xfId="2244"/>
    <cellStyle name="Normal 14 2 2 5 2 2 2" xfId="2245"/>
    <cellStyle name="Normal 14 2 2 5 2 2 2 2" xfId="2246"/>
    <cellStyle name="Normal 14 2 2 5 2 2 3" xfId="2247"/>
    <cellStyle name="Normal 14 2 2 5 2 2 4" xfId="2248"/>
    <cellStyle name="Normal 14 2 2 5 2 3" xfId="2249"/>
    <cellStyle name="Normal 14 2 2 5 2 3 2" xfId="2250"/>
    <cellStyle name="Normal 14 2 2 5 2 4" xfId="2251"/>
    <cellStyle name="Normal 14 2 2 5 2 5" xfId="2252"/>
    <cellStyle name="Normal 14 2 2 5 3" xfId="2253"/>
    <cellStyle name="Normal 14 2 2 5 3 2" xfId="2254"/>
    <cellStyle name="Normal 14 2 2 5 3 2 2" xfId="2255"/>
    <cellStyle name="Normal 14 2 2 5 3 3" xfId="2256"/>
    <cellStyle name="Normal 14 2 2 5 3 4" xfId="2257"/>
    <cellStyle name="Normal 14 2 2 5 4" xfId="2258"/>
    <cellStyle name="Normal 14 2 2 5 4 2" xfId="2259"/>
    <cellStyle name="Normal 14 2 2 5 5" xfId="2260"/>
    <cellStyle name="Normal 14 2 2 5 6" xfId="2261"/>
    <cellStyle name="Normal 14 2 2 6" xfId="2262"/>
    <cellStyle name="Normal 14 2 2 6 2" xfId="2263"/>
    <cellStyle name="Normal 14 2 2 6 2 2" xfId="2264"/>
    <cellStyle name="Normal 14 2 2 6 2 2 2" xfId="2265"/>
    <cellStyle name="Normal 14 2 2 6 2 3" xfId="2266"/>
    <cellStyle name="Normal 14 2 2 6 2 4" xfId="2267"/>
    <cellStyle name="Normal 14 2 2 6 3" xfId="2268"/>
    <cellStyle name="Normal 14 2 2 6 3 2" xfId="2269"/>
    <cellStyle name="Normal 14 2 2 6 4" xfId="2270"/>
    <cellStyle name="Normal 14 2 2 6 5" xfId="2271"/>
    <cellStyle name="Normal 14 2 2 7" xfId="2272"/>
    <cellStyle name="Normal 14 2 2 7 2" xfId="2273"/>
    <cellStyle name="Normal 14 2 2 7 2 2" xfId="2274"/>
    <cellStyle name="Normal 14 2 2 7 3" xfId="2275"/>
    <cellStyle name="Normal 14 2 2 7 4" xfId="2276"/>
    <cellStyle name="Normal 14 2 2 8" xfId="2277"/>
    <cellStyle name="Normal 14 2 2 8 2" xfId="2278"/>
    <cellStyle name="Normal 14 2 2 9" xfId="2279"/>
    <cellStyle name="Normal 14 2 3" xfId="2280"/>
    <cellStyle name="Normal 14 2 3 2" xfId="2281"/>
    <cellStyle name="Normal 14 2 3 2 2" xfId="2282"/>
    <cellStyle name="Normal 14 2 3 2 2 2" xfId="2283"/>
    <cellStyle name="Normal 14 2 3 2 2 2 2" xfId="2284"/>
    <cellStyle name="Normal 14 2 3 2 2 2 2 2" xfId="2285"/>
    <cellStyle name="Normal 14 2 3 2 2 2 3" xfId="2286"/>
    <cellStyle name="Normal 14 2 3 2 2 2 4" xfId="2287"/>
    <cellStyle name="Normal 14 2 3 2 2 3" xfId="2288"/>
    <cellStyle name="Normal 14 2 3 2 2 3 2" xfId="2289"/>
    <cellStyle name="Normal 14 2 3 2 2 4" xfId="2290"/>
    <cellStyle name="Normal 14 2 3 2 2 5" xfId="2291"/>
    <cellStyle name="Normal 14 2 3 2 3" xfId="2292"/>
    <cellStyle name="Normal 14 2 3 2 3 2" xfId="2293"/>
    <cellStyle name="Normal 14 2 3 2 3 2 2" xfId="2294"/>
    <cellStyle name="Normal 14 2 3 2 3 3" xfId="2295"/>
    <cellStyle name="Normal 14 2 3 2 3 4" xfId="2296"/>
    <cellStyle name="Normal 14 2 3 2 4" xfId="2297"/>
    <cellStyle name="Normal 14 2 3 2 4 2" xfId="2298"/>
    <cellStyle name="Normal 14 2 3 2 5" xfId="2299"/>
    <cellStyle name="Normal 14 2 3 2 6" xfId="2300"/>
    <cellStyle name="Normal 14 2 3 3" xfId="2301"/>
    <cellStyle name="Normal 14 2 3 3 2" xfId="2302"/>
    <cellStyle name="Normal 14 2 3 3 2 2" xfId="2303"/>
    <cellStyle name="Normal 14 2 3 3 2 2 2" xfId="2304"/>
    <cellStyle name="Normal 14 2 3 3 2 2 2 2" xfId="2305"/>
    <cellStyle name="Normal 14 2 3 3 2 2 3" xfId="2306"/>
    <cellStyle name="Normal 14 2 3 3 2 2 4" xfId="2307"/>
    <cellStyle name="Normal 14 2 3 3 2 3" xfId="2308"/>
    <cellStyle name="Normal 14 2 3 3 2 3 2" xfId="2309"/>
    <cellStyle name="Normal 14 2 3 3 2 4" xfId="2310"/>
    <cellStyle name="Normal 14 2 3 3 2 5" xfId="2311"/>
    <cellStyle name="Normal 14 2 3 3 3" xfId="2312"/>
    <cellStyle name="Normal 14 2 3 3 3 2" xfId="2313"/>
    <cellStyle name="Normal 14 2 3 3 3 2 2" xfId="2314"/>
    <cellStyle name="Normal 14 2 3 3 3 3" xfId="2315"/>
    <cellStyle name="Normal 14 2 3 3 3 4" xfId="2316"/>
    <cellStyle name="Normal 14 2 3 3 4" xfId="2317"/>
    <cellStyle name="Normal 14 2 3 3 4 2" xfId="2318"/>
    <cellStyle name="Normal 14 2 3 3 5" xfId="2319"/>
    <cellStyle name="Normal 14 2 3 3 6" xfId="2320"/>
    <cellStyle name="Normal 14 2 3 4" xfId="2321"/>
    <cellStyle name="Normal 14 2 3 4 2" xfId="2322"/>
    <cellStyle name="Normal 14 2 3 4 2 2" xfId="2323"/>
    <cellStyle name="Normal 14 2 3 4 2 2 2" xfId="2324"/>
    <cellStyle name="Normal 14 2 3 4 2 3" xfId="2325"/>
    <cellStyle name="Normal 14 2 3 4 2 4" xfId="2326"/>
    <cellStyle name="Normal 14 2 3 4 3" xfId="2327"/>
    <cellStyle name="Normal 14 2 3 4 3 2" xfId="2328"/>
    <cellStyle name="Normal 14 2 3 4 4" xfId="2329"/>
    <cellStyle name="Normal 14 2 3 4 5" xfId="2330"/>
    <cellStyle name="Normal 14 2 3 5" xfId="2331"/>
    <cellStyle name="Normal 14 2 3 5 2" xfId="2332"/>
    <cellStyle name="Normal 14 2 3 5 2 2" xfId="2333"/>
    <cellStyle name="Normal 14 2 3 5 3" xfId="2334"/>
    <cellStyle name="Normal 14 2 3 5 4" xfId="2335"/>
    <cellStyle name="Normal 14 2 3 6" xfId="2336"/>
    <cellStyle name="Normal 14 2 3 6 2" xfId="2337"/>
    <cellStyle name="Normal 14 2 3 7" xfId="2338"/>
    <cellStyle name="Normal 14 2 3 8" xfId="2339"/>
    <cellStyle name="Normal 14 2 4" xfId="2340"/>
    <cellStyle name="Normal 14 2 4 2" xfId="2341"/>
    <cellStyle name="Normal 14 2 4 2 2" xfId="2342"/>
    <cellStyle name="Normal 14 2 4 2 2 2" xfId="2343"/>
    <cellStyle name="Normal 14 2 4 2 2 2 2" xfId="2344"/>
    <cellStyle name="Normal 14 2 4 2 2 2 2 2" xfId="2345"/>
    <cellStyle name="Normal 14 2 4 2 2 2 3" xfId="2346"/>
    <cellStyle name="Normal 14 2 4 2 2 2 4" xfId="2347"/>
    <cellStyle name="Normal 14 2 4 2 2 3" xfId="2348"/>
    <cellStyle name="Normal 14 2 4 2 2 3 2" xfId="2349"/>
    <cellStyle name="Normal 14 2 4 2 2 4" xfId="2350"/>
    <cellStyle name="Normal 14 2 4 2 2 5" xfId="2351"/>
    <cellStyle name="Normal 14 2 4 2 3" xfId="2352"/>
    <cellStyle name="Normal 14 2 4 2 3 2" xfId="2353"/>
    <cellStyle name="Normal 14 2 4 2 3 2 2" xfId="2354"/>
    <cellStyle name="Normal 14 2 4 2 3 3" xfId="2355"/>
    <cellStyle name="Normal 14 2 4 2 3 4" xfId="2356"/>
    <cellStyle name="Normal 14 2 4 2 4" xfId="2357"/>
    <cellStyle name="Normal 14 2 4 2 4 2" xfId="2358"/>
    <cellStyle name="Normal 14 2 4 2 5" xfId="2359"/>
    <cellStyle name="Normal 14 2 4 2 6" xfId="2360"/>
    <cellStyle name="Normal 14 2 4 3" xfId="2361"/>
    <cellStyle name="Normal 14 2 4 3 2" xfId="2362"/>
    <cellStyle name="Normal 14 2 4 3 2 2" xfId="2363"/>
    <cellStyle name="Normal 14 2 4 3 2 2 2" xfId="2364"/>
    <cellStyle name="Normal 14 2 4 3 2 2 2 2" xfId="2365"/>
    <cellStyle name="Normal 14 2 4 3 2 2 3" xfId="2366"/>
    <cellStyle name="Normal 14 2 4 3 2 2 4" xfId="2367"/>
    <cellStyle name="Normal 14 2 4 3 2 3" xfId="2368"/>
    <cellStyle name="Normal 14 2 4 3 2 3 2" xfId="2369"/>
    <cellStyle name="Normal 14 2 4 3 2 4" xfId="2370"/>
    <cellStyle name="Normal 14 2 4 3 2 5" xfId="2371"/>
    <cellStyle name="Normal 14 2 4 3 3" xfId="2372"/>
    <cellStyle name="Normal 14 2 4 3 3 2" xfId="2373"/>
    <cellStyle name="Normal 14 2 4 3 3 2 2" xfId="2374"/>
    <cellStyle name="Normal 14 2 4 3 3 3" xfId="2375"/>
    <cellStyle name="Normal 14 2 4 3 3 4" xfId="2376"/>
    <cellStyle name="Normal 14 2 4 3 4" xfId="2377"/>
    <cellStyle name="Normal 14 2 4 3 4 2" xfId="2378"/>
    <cellStyle name="Normal 14 2 4 3 5" xfId="2379"/>
    <cellStyle name="Normal 14 2 4 3 6" xfId="2380"/>
    <cellStyle name="Normal 14 2 4 4" xfId="2381"/>
    <cellStyle name="Normal 14 2 4 4 2" xfId="2382"/>
    <cellStyle name="Normal 14 2 4 4 2 2" xfId="2383"/>
    <cellStyle name="Normal 14 2 4 4 2 2 2" xfId="2384"/>
    <cellStyle name="Normal 14 2 4 4 2 3" xfId="2385"/>
    <cellStyle name="Normal 14 2 4 4 2 4" xfId="2386"/>
    <cellStyle name="Normal 14 2 4 4 3" xfId="2387"/>
    <cellStyle name="Normal 14 2 4 4 3 2" xfId="2388"/>
    <cellStyle name="Normal 14 2 4 4 4" xfId="2389"/>
    <cellStyle name="Normal 14 2 4 4 5" xfId="2390"/>
    <cellStyle name="Normal 14 2 4 5" xfId="2391"/>
    <cellStyle name="Normal 14 2 4 5 2" xfId="2392"/>
    <cellStyle name="Normal 14 2 4 5 2 2" xfId="2393"/>
    <cellStyle name="Normal 14 2 4 5 3" xfId="2394"/>
    <cellStyle name="Normal 14 2 4 5 4" xfId="2395"/>
    <cellStyle name="Normal 14 2 4 6" xfId="2396"/>
    <cellStyle name="Normal 14 2 4 6 2" xfId="2397"/>
    <cellStyle name="Normal 14 2 4 7" xfId="2398"/>
    <cellStyle name="Normal 14 2 4 8" xfId="2399"/>
    <cellStyle name="Normal 14 2 5" xfId="2400"/>
    <cellStyle name="Normal 14 3" xfId="2401"/>
    <cellStyle name="Normal 14 3 2" xfId="2402"/>
    <cellStyle name="Normal 14 3 2 2" xfId="2403"/>
    <cellStyle name="Normal 14 3 2 2 2" xfId="2404"/>
    <cellStyle name="Normal 14 3 2 2 2 2" xfId="2405"/>
    <cellStyle name="Normal 14 3 2 2 2 2 2" xfId="2406"/>
    <cellStyle name="Normal 14 3 2 2 2 2 2 2" xfId="2407"/>
    <cellStyle name="Normal 14 3 2 2 2 2 3" xfId="2408"/>
    <cellStyle name="Normal 14 3 2 2 2 2 4" xfId="2409"/>
    <cellStyle name="Normal 14 3 2 2 2 3" xfId="2410"/>
    <cellStyle name="Normal 14 3 2 2 2 3 2" xfId="2411"/>
    <cellStyle name="Normal 14 3 2 2 2 4" xfId="2412"/>
    <cellStyle name="Normal 14 3 2 2 2 5" xfId="2413"/>
    <cellStyle name="Normal 14 3 2 2 3" xfId="2414"/>
    <cellStyle name="Normal 14 3 2 2 3 2" xfId="2415"/>
    <cellStyle name="Normal 14 3 2 2 3 2 2" xfId="2416"/>
    <cellStyle name="Normal 14 3 2 2 3 3" xfId="2417"/>
    <cellStyle name="Normal 14 3 2 2 3 4" xfId="2418"/>
    <cellStyle name="Normal 14 3 2 2 4" xfId="2419"/>
    <cellStyle name="Normal 14 3 2 2 4 2" xfId="2420"/>
    <cellStyle name="Normal 14 3 2 2 5" xfId="2421"/>
    <cellStyle name="Normal 14 3 2 2 6" xfId="2422"/>
    <cellStyle name="Normal 14 3 2 3" xfId="2423"/>
    <cellStyle name="Normal 14 3 2 3 2" xfId="2424"/>
    <cellStyle name="Normal 14 3 2 3 2 2" xfId="2425"/>
    <cellStyle name="Normal 14 3 2 3 2 2 2" xfId="2426"/>
    <cellStyle name="Normal 14 3 2 3 2 2 2 2" xfId="2427"/>
    <cellStyle name="Normal 14 3 2 3 2 2 3" xfId="2428"/>
    <cellStyle name="Normal 14 3 2 3 2 2 4" xfId="2429"/>
    <cellStyle name="Normal 14 3 2 3 2 3" xfId="2430"/>
    <cellStyle name="Normal 14 3 2 3 2 3 2" xfId="2431"/>
    <cellStyle name="Normal 14 3 2 3 2 4" xfId="2432"/>
    <cellStyle name="Normal 14 3 2 3 2 5" xfId="2433"/>
    <cellStyle name="Normal 14 3 2 3 3" xfId="2434"/>
    <cellStyle name="Normal 14 3 2 3 3 2" xfId="2435"/>
    <cellStyle name="Normal 14 3 2 3 3 2 2" xfId="2436"/>
    <cellStyle name="Normal 14 3 2 3 3 3" xfId="2437"/>
    <cellStyle name="Normal 14 3 2 3 3 4" xfId="2438"/>
    <cellStyle name="Normal 14 3 2 3 4" xfId="2439"/>
    <cellStyle name="Normal 14 3 2 3 4 2" xfId="2440"/>
    <cellStyle name="Normal 14 3 2 3 5" xfId="2441"/>
    <cellStyle name="Normal 14 3 2 3 6" xfId="2442"/>
    <cellStyle name="Normal 14 3 2 4" xfId="2443"/>
    <cellStyle name="Normal 14 3 2 4 2" xfId="2444"/>
    <cellStyle name="Normal 14 3 2 4 2 2" xfId="2445"/>
    <cellStyle name="Normal 14 3 2 4 2 2 2" xfId="2446"/>
    <cellStyle name="Normal 14 3 2 4 2 3" xfId="2447"/>
    <cellStyle name="Normal 14 3 2 4 2 4" xfId="2448"/>
    <cellStyle name="Normal 14 3 2 4 3" xfId="2449"/>
    <cellStyle name="Normal 14 3 2 4 3 2" xfId="2450"/>
    <cellStyle name="Normal 14 3 2 4 4" xfId="2451"/>
    <cellStyle name="Normal 14 3 2 4 5" xfId="2452"/>
    <cellStyle name="Normal 14 3 2 5" xfId="2453"/>
    <cellStyle name="Normal 14 3 2 5 2" xfId="2454"/>
    <cellStyle name="Normal 14 3 2 5 2 2" xfId="2455"/>
    <cellStyle name="Normal 14 3 2 5 3" xfId="2456"/>
    <cellStyle name="Normal 14 3 2 5 4" xfId="2457"/>
    <cellStyle name="Normal 14 3 2 6" xfId="2458"/>
    <cellStyle name="Normal 14 3 2 6 2" xfId="2459"/>
    <cellStyle name="Normal 14 3 2 7" xfId="2460"/>
    <cellStyle name="Normal 14 3 2 8" xfId="2461"/>
    <cellStyle name="Normal 14 3 3" xfId="2462"/>
    <cellStyle name="Normal 14 3 3 2" xfId="2463"/>
    <cellStyle name="Normal 14 3 3 2 2" xfId="2464"/>
    <cellStyle name="Normal 14 3 3 2 2 2" xfId="2465"/>
    <cellStyle name="Normal 14 3 3 2 2 2 2" xfId="2466"/>
    <cellStyle name="Normal 14 3 3 2 2 2 2 2" xfId="2467"/>
    <cellStyle name="Normal 14 3 3 2 2 2 3" xfId="2468"/>
    <cellStyle name="Normal 14 3 3 2 2 2 4" xfId="2469"/>
    <cellStyle name="Normal 14 3 3 2 2 3" xfId="2470"/>
    <cellStyle name="Normal 14 3 3 2 2 3 2" xfId="2471"/>
    <cellStyle name="Normal 14 3 3 2 2 4" xfId="2472"/>
    <cellStyle name="Normal 14 3 3 2 2 5" xfId="2473"/>
    <cellStyle name="Normal 14 3 3 2 3" xfId="2474"/>
    <cellStyle name="Normal 14 3 3 2 3 2" xfId="2475"/>
    <cellStyle name="Normal 14 3 3 2 3 2 2" xfId="2476"/>
    <cellStyle name="Normal 14 3 3 2 3 3" xfId="2477"/>
    <cellStyle name="Normal 14 3 3 2 3 4" xfId="2478"/>
    <cellStyle name="Normal 14 3 3 2 4" xfId="2479"/>
    <cellStyle name="Normal 14 3 3 2 4 2" xfId="2480"/>
    <cellStyle name="Normal 14 3 3 2 5" xfId="2481"/>
    <cellStyle name="Normal 14 3 3 2 6" xfId="2482"/>
    <cellStyle name="Normal 14 3 3 3" xfId="2483"/>
    <cellStyle name="Normal 14 3 3 3 2" xfId="2484"/>
    <cellStyle name="Normal 14 3 3 3 2 2" xfId="2485"/>
    <cellStyle name="Normal 14 3 3 3 2 2 2" xfId="2486"/>
    <cellStyle name="Normal 14 3 3 3 2 2 2 2" xfId="2487"/>
    <cellStyle name="Normal 14 3 3 3 2 2 3" xfId="2488"/>
    <cellStyle name="Normal 14 3 3 3 2 2 4" xfId="2489"/>
    <cellStyle name="Normal 14 3 3 3 2 3" xfId="2490"/>
    <cellStyle name="Normal 14 3 3 3 2 3 2" xfId="2491"/>
    <cellStyle name="Normal 14 3 3 3 2 4" xfId="2492"/>
    <cellStyle name="Normal 14 3 3 3 2 5" xfId="2493"/>
    <cellStyle name="Normal 14 3 3 3 3" xfId="2494"/>
    <cellStyle name="Normal 14 3 3 3 3 2" xfId="2495"/>
    <cellStyle name="Normal 14 3 3 3 3 2 2" xfId="2496"/>
    <cellStyle name="Normal 14 3 3 3 3 3" xfId="2497"/>
    <cellStyle name="Normal 14 3 3 3 3 4" xfId="2498"/>
    <cellStyle name="Normal 14 3 3 3 4" xfId="2499"/>
    <cellStyle name="Normal 14 3 3 3 4 2" xfId="2500"/>
    <cellStyle name="Normal 14 3 3 3 5" xfId="2501"/>
    <cellStyle name="Normal 14 3 3 3 6" xfId="2502"/>
    <cellStyle name="Normal 14 3 3 4" xfId="2503"/>
    <cellStyle name="Normal 14 3 3 4 2" xfId="2504"/>
    <cellStyle name="Normal 14 3 3 4 2 2" xfId="2505"/>
    <cellStyle name="Normal 14 3 3 4 2 2 2" xfId="2506"/>
    <cellStyle name="Normal 14 3 3 4 2 3" xfId="2507"/>
    <cellStyle name="Normal 14 3 3 4 2 4" xfId="2508"/>
    <cellStyle name="Normal 14 3 3 4 3" xfId="2509"/>
    <cellStyle name="Normal 14 3 3 4 3 2" xfId="2510"/>
    <cellStyle name="Normal 14 3 3 4 4" xfId="2511"/>
    <cellStyle name="Normal 14 3 3 4 5" xfId="2512"/>
    <cellStyle name="Normal 14 3 3 5" xfId="2513"/>
    <cellStyle name="Normal 14 3 3 5 2" xfId="2514"/>
    <cellStyle name="Normal 14 3 3 5 2 2" xfId="2515"/>
    <cellStyle name="Normal 14 3 3 5 3" xfId="2516"/>
    <cellStyle name="Normal 14 3 3 5 4" xfId="2517"/>
    <cellStyle name="Normal 14 3 3 6" xfId="2518"/>
    <cellStyle name="Normal 14 3 3 6 2" xfId="2519"/>
    <cellStyle name="Normal 14 3 3 7" xfId="2520"/>
    <cellStyle name="Normal 14 3 3 8" xfId="2521"/>
    <cellStyle name="Normal 14 3 4" xfId="2522"/>
    <cellStyle name="Normal 14 4" xfId="2523"/>
    <cellStyle name="Normal 14 4 2" xfId="2524"/>
    <cellStyle name="Normal 14 5" xfId="2525"/>
    <cellStyle name="Normal 14 5 2" xfId="2526"/>
    <cellStyle name="Normal 14 5 2 2" xfId="2527"/>
    <cellStyle name="Normal 14 5 2 2 2" xfId="2528"/>
    <cellStyle name="Normal 14 5 2 2 2 2" xfId="2529"/>
    <cellStyle name="Normal 14 5 2 2 3" xfId="2530"/>
    <cellStyle name="Normal 14 5 2 2 4" xfId="2531"/>
    <cellStyle name="Normal 14 5 2 3" xfId="2532"/>
    <cellStyle name="Normal 14 5 2 3 2" xfId="2533"/>
    <cellStyle name="Normal 14 5 2 4" xfId="2534"/>
    <cellStyle name="Normal 14 5 2 5" xfId="2535"/>
    <cellStyle name="Normal 14 5 3" xfId="2536"/>
    <cellStyle name="Normal 14 5 3 2" xfId="2537"/>
    <cellStyle name="Normal 14 5 3 2 2" xfId="2538"/>
    <cellStyle name="Normal 14 5 3 3" xfId="2539"/>
    <cellStyle name="Normal 14 5 3 4" xfId="2540"/>
    <cellStyle name="Normal 14 5 4" xfId="2541"/>
    <cellStyle name="Normal 14 5 4 2" xfId="2542"/>
    <cellStyle name="Normal 14 5 5" xfId="2543"/>
    <cellStyle name="Normal 14 5 6" xfId="2544"/>
    <cellStyle name="Normal 14 6" xfId="2545"/>
    <cellStyle name="Normal 14 6 2" xfId="2546"/>
    <cellStyle name="Normal 14 6 2 2" xfId="2547"/>
    <cellStyle name="Normal 14 6 2 2 2" xfId="2548"/>
    <cellStyle name="Normal 14 6 2 2 2 2" xfId="2549"/>
    <cellStyle name="Normal 14 6 2 2 3" xfId="2550"/>
    <cellStyle name="Normal 14 6 2 2 4" xfId="2551"/>
    <cellStyle name="Normal 14 6 2 3" xfId="2552"/>
    <cellStyle name="Normal 14 6 2 3 2" xfId="2553"/>
    <cellStyle name="Normal 14 6 2 4" xfId="2554"/>
    <cellStyle name="Normal 14 6 2 5" xfId="2555"/>
    <cellStyle name="Normal 14 6 3" xfId="2556"/>
    <cellStyle name="Normal 14 6 3 2" xfId="2557"/>
    <cellStyle name="Normal 14 6 3 2 2" xfId="2558"/>
    <cellStyle name="Normal 14 6 3 3" xfId="2559"/>
    <cellStyle name="Normal 14 6 3 4" xfId="2560"/>
    <cellStyle name="Normal 14 6 4" xfId="2561"/>
    <cellStyle name="Normal 14 6 4 2" xfId="2562"/>
    <cellStyle name="Normal 14 6 5" xfId="2563"/>
    <cellStyle name="Normal 14 6 6" xfId="2564"/>
    <cellStyle name="Normal 14 7" xfId="2565"/>
    <cellStyle name="Normal 14 7 2" xfId="2566"/>
    <cellStyle name="Normal 14 7 2 2" xfId="2567"/>
    <cellStyle name="Normal 14 7 2 2 2" xfId="2568"/>
    <cellStyle name="Normal 14 7 2 3" xfId="2569"/>
    <cellStyle name="Normal 14 7 2 4" xfId="2570"/>
    <cellStyle name="Normal 14 7 3" xfId="2571"/>
    <cellStyle name="Normal 14 7 3 2" xfId="2572"/>
    <cellStyle name="Normal 14 7 4" xfId="2573"/>
    <cellStyle name="Normal 14 7 5" xfId="2574"/>
    <cellStyle name="Normal 14 8" xfId="2575"/>
    <cellStyle name="Normal 14 8 2" xfId="2576"/>
    <cellStyle name="Normal 14 8 2 2" xfId="2577"/>
    <cellStyle name="Normal 14 8 3" xfId="2578"/>
    <cellStyle name="Normal 14 8 4" xfId="2579"/>
    <cellStyle name="Normal 14 9" xfId="2580"/>
    <cellStyle name="Normal 14 9 2" xfId="2581"/>
    <cellStyle name="Normal 15" xfId="2582"/>
    <cellStyle name="Normal 15 2" xfId="2583"/>
    <cellStyle name="Normal 15 2 2" xfId="2584"/>
    <cellStyle name="Normal 15 2 2 2" xfId="2585"/>
    <cellStyle name="Normal 15 2 2 2 2" xfId="2586"/>
    <cellStyle name="Normal 15 2 2 2 2 2" xfId="2587"/>
    <cellStyle name="Normal 15 2 2 2 2 2 2" xfId="2588"/>
    <cellStyle name="Normal 15 2 2 2 2 2 2 2" xfId="2589"/>
    <cellStyle name="Normal 15 2 2 2 2 2 3" xfId="2590"/>
    <cellStyle name="Normal 15 2 2 2 2 2 4" xfId="2591"/>
    <cellStyle name="Normal 15 2 2 2 2 3" xfId="2592"/>
    <cellStyle name="Normal 15 2 2 2 2 3 2" xfId="2593"/>
    <cellStyle name="Normal 15 2 2 2 2 4" xfId="2594"/>
    <cellStyle name="Normal 15 2 2 2 2 5" xfId="2595"/>
    <cellStyle name="Normal 15 2 2 2 3" xfId="2596"/>
    <cellStyle name="Normal 15 2 2 2 3 2" xfId="2597"/>
    <cellStyle name="Normal 15 2 2 2 3 2 2" xfId="2598"/>
    <cellStyle name="Normal 15 2 2 2 3 3" xfId="2599"/>
    <cellStyle name="Normal 15 2 2 2 3 4" xfId="2600"/>
    <cellStyle name="Normal 15 2 2 2 4" xfId="2601"/>
    <cellStyle name="Normal 15 2 2 2 4 2" xfId="2602"/>
    <cellStyle name="Normal 15 2 2 2 5" xfId="2603"/>
    <cellStyle name="Normal 15 2 2 2 6" xfId="2604"/>
    <cellStyle name="Normal 15 2 2 3" xfId="2605"/>
    <cellStyle name="Normal 15 2 2 3 2" xfId="2606"/>
    <cellStyle name="Normal 15 2 2 3 2 2" xfId="2607"/>
    <cellStyle name="Normal 15 2 2 3 2 2 2" xfId="2608"/>
    <cellStyle name="Normal 15 2 2 3 2 2 2 2" xfId="2609"/>
    <cellStyle name="Normal 15 2 2 3 2 2 3" xfId="2610"/>
    <cellStyle name="Normal 15 2 2 3 2 2 4" xfId="2611"/>
    <cellStyle name="Normal 15 2 2 3 2 3" xfId="2612"/>
    <cellStyle name="Normal 15 2 2 3 2 3 2" xfId="2613"/>
    <cellStyle name="Normal 15 2 2 3 2 4" xfId="2614"/>
    <cellStyle name="Normal 15 2 2 3 2 5" xfId="2615"/>
    <cellStyle name="Normal 15 2 2 3 3" xfId="2616"/>
    <cellStyle name="Normal 15 2 2 3 3 2" xfId="2617"/>
    <cellStyle name="Normal 15 2 2 3 3 2 2" xfId="2618"/>
    <cellStyle name="Normal 15 2 2 3 3 3" xfId="2619"/>
    <cellStyle name="Normal 15 2 2 3 3 4" xfId="2620"/>
    <cellStyle name="Normal 15 2 2 3 4" xfId="2621"/>
    <cellStyle name="Normal 15 2 2 3 4 2" xfId="2622"/>
    <cellStyle name="Normal 15 2 2 3 5" xfId="2623"/>
    <cellStyle name="Normal 15 2 2 3 6" xfId="2624"/>
    <cellStyle name="Normal 15 2 2 4" xfId="2625"/>
    <cellStyle name="Normal 15 2 2 4 2" xfId="2626"/>
    <cellStyle name="Normal 15 2 2 4 2 2" xfId="2627"/>
    <cellStyle name="Normal 15 2 2 4 2 2 2" xfId="2628"/>
    <cellStyle name="Normal 15 2 2 4 2 3" xfId="2629"/>
    <cellStyle name="Normal 15 2 2 4 2 4" xfId="2630"/>
    <cellStyle name="Normal 15 2 2 4 3" xfId="2631"/>
    <cellStyle name="Normal 15 2 2 4 3 2" xfId="2632"/>
    <cellStyle name="Normal 15 2 2 4 4" xfId="2633"/>
    <cellStyle name="Normal 15 2 2 4 5" xfId="2634"/>
    <cellStyle name="Normal 15 2 2 5" xfId="2635"/>
    <cellStyle name="Normal 15 2 2 5 2" xfId="2636"/>
    <cellStyle name="Normal 15 2 2 5 2 2" xfId="2637"/>
    <cellStyle name="Normal 15 2 2 5 3" xfId="2638"/>
    <cellStyle name="Normal 15 2 2 5 4" xfId="2639"/>
    <cellStyle name="Normal 15 2 2 6" xfId="2640"/>
    <cellStyle name="Normal 15 2 2 6 2" xfId="2641"/>
    <cellStyle name="Normal 15 2 2 7" xfId="2642"/>
    <cellStyle name="Normal 15 2 2 8" xfId="2643"/>
    <cellStyle name="Normal 15 2 3" xfId="2644"/>
    <cellStyle name="Normal 15 2 3 2" xfId="2645"/>
    <cellStyle name="Normal 15 2 3 2 2" xfId="2646"/>
    <cellStyle name="Normal 15 2 3 2 2 2" xfId="2647"/>
    <cellStyle name="Normal 15 2 3 2 2 2 2" xfId="2648"/>
    <cellStyle name="Normal 15 2 3 2 2 2 2 2" xfId="2649"/>
    <cellStyle name="Normal 15 2 3 2 2 2 3" xfId="2650"/>
    <cellStyle name="Normal 15 2 3 2 2 2 4" xfId="2651"/>
    <cellStyle name="Normal 15 2 3 2 2 3" xfId="2652"/>
    <cellStyle name="Normal 15 2 3 2 2 3 2" xfId="2653"/>
    <cellStyle name="Normal 15 2 3 2 2 4" xfId="2654"/>
    <cellStyle name="Normal 15 2 3 2 2 5" xfId="2655"/>
    <cellStyle name="Normal 15 2 3 2 3" xfId="2656"/>
    <cellStyle name="Normal 15 2 3 2 3 2" xfId="2657"/>
    <cellStyle name="Normal 15 2 3 2 3 2 2" xfId="2658"/>
    <cellStyle name="Normal 15 2 3 2 3 3" xfId="2659"/>
    <cellStyle name="Normal 15 2 3 2 3 4" xfId="2660"/>
    <cellStyle name="Normal 15 2 3 2 4" xfId="2661"/>
    <cellStyle name="Normal 15 2 3 2 4 2" xfId="2662"/>
    <cellStyle name="Normal 15 2 3 2 5" xfId="2663"/>
    <cellStyle name="Normal 15 2 3 2 6" xfId="2664"/>
    <cellStyle name="Normal 15 2 3 3" xfId="2665"/>
    <cellStyle name="Normal 15 2 3 3 2" xfId="2666"/>
    <cellStyle name="Normal 15 2 3 3 2 2" xfId="2667"/>
    <cellStyle name="Normal 15 2 3 3 2 2 2" xfId="2668"/>
    <cellStyle name="Normal 15 2 3 3 2 2 2 2" xfId="2669"/>
    <cellStyle name="Normal 15 2 3 3 2 2 3" xfId="2670"/>
    <cellStyle name="Normal 15 2 3 3 2 2 4" xfId="2671"/>
    <cellStyle name="Normal 15 2 3 3 2 3" xfId="2672"/>
    <cellStyle name="Normal 15 2 3 3 2 3 2" xfId="2673"/>
    <cellStyle name="Normal 15 2 3 3 2 4" xfId="2674"/>
    <cellStyle name="Normal 15 2 3 3 2 5" xfId="2675"/>
    <cellStyle name="Normal 15 2 3 3 3" xfId="2676"/>
    <cellStyle name="Normal 15 2 3 3 3 2" xfId="2677"/>
    <cellStyle name="Normal 15 2 3 3 3 2 2" xfId="2678"/>
    <cellStyle name="Normal 15 2 3 3 3 3" xfId="2679"/>
    <cellStyle name="Normal 15 2 3 3 3 4" xfId="2680"/>
    <cellStyle name="Normal 15 2 3 3 4" xfId="2681"/>
    <cellStyle name="Normal 15 2 3 3 4 2" xfId="2682"/>
    <cellStyle name="Normal 15 2 3 3 5" xfId="2683"/>
    <cellStyle name="Normal 15 2 3 3 6" xfId="2684"/>
    <cellStyle name="Normal 15 2 3 4" xfId="2685"/>
    <cellStyle name="Normal 15 2 3 4 2" xfId="2686"/>
    <cellStyle name="Normal 15 2 3 4 2 2" xfId="2687"/>
    <cellStyle name="Normal 15 2 3 4 2 2 2" xfId="2688"/>
    <cellStyle name="Normal 15 2 3 4 2 3" xfId="2689"/>
    <cellStyle name="Normal 15 2 3 4 2 4" xfId="2690"/>
    <cellStyle name="Normal 15 2 3 4 3" xfId="2691"/>
    <cellStyle name="Normal 15 2 3 4 3 2" xfId="2692"/>
    <cellStyle name="Normal 15 2 3 4 4" xfId="2693"/>
    <cellStyle name="Normal 15 2 3 4 5" xfId="2694"/>
    <cellStyle name="Normal 15 2 3 5" xfId="2695"/>
    <cellStyle name="Normal 15 2 3 5 2" xfId="2696"/>
    <cellStyle name="Normal 15 2 3 5 2 2" xfId="2697"/>
    <cellStyle name="Normal 15 2 3 5 3" xfId="2698"/>
    <cellStyle name="Normal 15 2 3 5 4" xfId="2699"/>
    <cellStyle name="Normal 15 2 3 6" xfId="2700"/>
    <cellStyle name="Normal 15 2 3 6 2" xfId="2701"/>
    <cellStyle name="Normal 15 2 3 7" xfId="2702"/>
    <cellStyle name="Normal 15 2 3 8" xfId="2703"/>
    <cellStyle name="Normal 15 2 4" xfId="2704"/>
    <cellStyle name="Normal 15 3" xfId="2705"/>
    <cellStyle name="Normal 15 3 2" xfId="2706"/>
    <cellStyle name="Normal 15 4" xfId="2707"/>
    <cellStyle name="Normal 15 4 2" xfId="2708"/>
    <cellStyle name="Normal 15 4 2 2" xfId="2709"/>
    <cellStyle name="Normal 15 4 2 2 2" xfId="2710"/>
    <cellStyle name="Normal 15 4 2 2 2 2" xfId="2711"/>
    <cellStyle name="Normal 15 4 2 2 3" xfId="2712"/>
    <cellStyle name="Normal 15 4 2 2 4" xfId="2713"/>
    <cellStyle name="Normal 15 4 2 3" xfId="2714"/>
    <cellStyle name="Normal 15 4 2 3 2" xfId="2715"/>
    <cellStyle name="Normal 15 4 2 4" xfId="2716"/>
    <cellStyle name="Normal 15 4 2 5" xfId="2717"/>
    <cellStyle name="Normal 15 4 3" xfId="2718"/>
    <cellStyle name="Normal 15 4 3 2" xfId="2719"/>
    <cellStyle name="Normal 15 4 3 2 2" xfId="2720"/>
    <cellStyle name="Normal 15 4 3 3" xfId="2721"/>
    <cellStyle name="Normal 15 4 3 4" xfId="2722"/>
    <cellStyle name="Normal 15 4 4" xfId="2723"/>
    <cellStyle name="Normal 15 4 4 2" xfId="2724"/>
    <cellStyle name="Normal 15 4 5" xfId="2725"/>
    <cellStyle name="Normal 15 4 6" xfId="2726"/>
    <cellStyle name="Normal 15 5" xfId="2727"/>
    <cellStyle name="Normal 15 5 2" xfId="2728"/>
    <cellStyle name="Normal 15 5 2 2" xfId="2729"/>
    <cellStyle name="Normal 15 5 2 2 2" xfId="2730"/>
    <cellStyle name="Normal 15 5 2 2 2 2" xfId="2731"/>
    <cellStyle name="Normal 15 5 2 2 3" xfId="2732"/>
    <cellStyle name="Normal 15 5 2 2 4" xfId="2733"/>
    <cellStyle name="Normal 15 5 2 3" xfId="2734"/>
    <cellStyle name="Normal 15 5 2 3 2" xfId="2735"/>
    <cellStyle name="Normal 15 5 2 4" xfId="2736"/>
    <cellStyle name="Normal 15 5 2 5" xfId="2737"/>
    <cellStyle name="Normal 15 5 3" xfId="2738"/>
    <cellStyle name="Normal 15 5 3 2" xfId="2739"/>
    <cellStyle name="Normal 15 5 3 2 2" xfId="2740"/>
    <cellStyle name="Normal 15 5 3 3" xfId="2741"/>
    <cellStyle name="Normal 15 5 3 4" xfId="2742"/>
    <cellStyle name="Normal 15 5 4" xfId="2743"/>
    <cellStyle name="Normal 15 5 4 2" xfId="2744"/>
    <cellStyle name="Normal 15 5 5" xfId="2745"/>
    <cellStyle name="Normal 15 5 6" xfId="2746"/>
    <cellStyle name="Normal 15 6" xfId="2747"/>
    <cellStyle name="Normal 15 6 2" xfId="2748"/>
    <cellStyle name="Normal 15 6 2 2" xfId="2749"/>
    <cellStyle name="Normal 15 6 2 2 2" xfId="2750"/>
    <cellStyle name="Normal 15 6 2 2 2 2" xfId="2751"/>
    <cellStyle name="Normal 15 6 2 2 3" xfId="2752"/>
    <cellStyle name="Normal 15 6 2 2 4" xfId="2753"/>
    <cellStyle name="Normal 15 6 2 3" xfId="2754"/>
    <cellStyle name="Normal 15 6 2 3 2" xfId="2755"/>
    <cellStyle name="Normal 15 6 2 4" xfId="2756"/>
    <cellStyle name="Normal 15 6 2 5" xfId="2757"/>
    <cellStyle name="Normal 15 6 3" xfId="2758"/>
    <cellStyle name="Normal 15 6 3 2" xfId="2759"/>
    <cellStyle name="Normal 15 6 3 2 2" xfId="2760"/>
    <cellStyle name="Normal 15 6 3 3" xfId="2761"/>
    <cellStyle name="Normal 15 6 3 4" xfId="2762"/>
    <cellStyle name="Normal 15 6 4" xfId="2763"/>
    <cellStyle name="Normal 15 6 4 2" xfId="2764"/>
    <cellStyle name="Normal 15 6 5" xfId="2765"/>
    <cellStyle name="Normal 15 6 6" xfId="2766"/>
    <cellStyle name="Normal 16" xfId="2767"/>
    <cellStyle name="Normal 16 2" xfId="2768"/>
    <cellStyle name="Normal 16 2 2" xfId="2769"/>
    <cellStyle name="Normal 16 3" xfId="2770"/>
    <cellStyle name="Normal 16 3 2" xfId="2771"/>
    <cellStyle name="Normal 16 3 2 2" xfId="2772"/>
    <cellStyle name="Normal 16 3 2 2 2" xfId="2773"/>
    <cellStyle name="Normal 16 3 2 2 2 2" xfId="2774"/>
    <cellStyle name="Normal 16 3 2 2 3" xfId="2775"/>
    <cellStyle name="Normal 16 3 2 2 4" xfId="2776"/>
    <cellStyle name="Normal 16 3 2 3" xfId="2777"/>
    <cellStyle name="Normal 16 3 2 3 2" xfId="2778"/>
    <cellStyle name="Normal 16 3 2 4" xfId="2779"/>
    <cellStyle name="Normal 16 3 2 5" xfId="2780"/>
    <cellStyle name="Normal 16 3 3" xfId="2781"/>
    <cellStyle name="Normal 16 3 3 2" xfId="2782"/>
    <cellStyle name="Normal 16 3 3 2 2" xfId="2783"/>
    <cellStyle name="Normal 16 3 3 3" xfId="2784"/>
    <cellStyle name="Normal 16 3 3 4" xfId="2785"/>
    <cellStyle name="Normal 16 3 4" xfId="2786"/>
    <cellStyle name="Normal 16 3 4 2" xfId="2787"/>
    <cellStyle name="Normal 16 3 5" xfId="2788"/>
    <cellStyle name="Normal 16 3 6" xfId="2789"/>
    <cellStyle name="Normal 16 4" xfId="2790"/>
    <cellStyle name="Normal 16 4 2" xfId="2791"/>
    <cellStyle name="Normal 16 4 2 2" xfId="2792"/>
    <cellStyle name="Normal 16 4 2 2 2" xfId="2793"/>
    <cellStyle name="Normal 16 4 2 2 2 2" xfId="2794"/>
    <cellStyle name="Normal 16 4 2 2 3" xfId="2795"/>
    <cellStyle name="Normal 16 4 2 2 4" xfId="2796"/>
    <cellStyle name="Normal 16 4 2 3" xfId="2797"/>
    <cellStyle name="Normal 16 4 2 3 2" xfId="2798"/>
    <cellStyle name="Normal 16 4 2 4" xfId="2799"/>
    <cellStyle name="Normal 16 4 2 5" xfId="2800"/>
    <cellStyle name="Normal 16 4 3" xfId="2801"/>
    <cellStyle name="Normal 16 4 3 2" xfId="2802"/>
    <cellStyle name="Normal 16 4 3 2 2" xfId="2803"/>
    <cellStyle name="Normal 16 4 3 3" xfId="2804"/>
    <cellStyle name="Normal 16 4 3 4" xfId="2805"/>
    <cellStyle name="Normal 16 4 4" xfId="2806"/>
    <cellStyle name="Normal 16 4 4 2" xfId="2807"/>
    <cellStyle name="Normal 16 4 5" xfId="2808"/>
    <cellStyle name="Normal 16 4 6" xfId="2809"/>
    <cellStyle name="Normal 16 5" xfId="2810"/>
    <cellStyle name="Normal 16 5 2" xfId="2811"/>
    <cellStyle name="Normal 16 5 2 2" xfId="2812"/>
    <cellStyle name="Normal 16 5 2 2 2" xfId="2813"/>
    <cellStyle name="Normal 16 5 2 3" xfId="2814"/>
    <cellStyle name="Normal 16 5 2 4" xfId="2815"/>
    <cellStyle name="Normal 16 5 3" xfId="2816"/>
    <cellStyle name="Normal 16 5 3 2" xfId="2817"/>
    <cellStyle name="Normal 16 5 4" xfId="2818"/>
    <cellStyle name="Normal 16 5 5" xfId="2819"/>
    <cellStyle name="Normal 16 6" xfId="2820"/>
    <cellStyle name="Normal 16 6 2" xfId="2821"/>
    <cellStyle name="Normal 16 6 2 2" xfId="2822"/>
    <cellStyle name="Normal 16 6 3" xfId="2823"/>
    <cellStyle name="Normal 16 6 4" xfId="2824"/>
    <cellStyle name="Normal 16 7" xfId="2825"/>
    <cellStyle name="Normal 16 7 2" xfId="2826"/>
    <cellStyle name="Normal 16 8" xfId="2827"/>
    <cellStyle name="Normal 16 9" xfId="2828"/>
    <cellStyle name="Normal 165" xfId="2829"/>
    <cellStyle name="Normal 165 2" xfId="2830"/>
    <cellStyle name="Normal 165 2 2" xfId="2831"/>
    <cellStyle name="Normal 17" xfId="2832"/>
    <cellStyle name="Normal 17 2" xfId="2833"/>
    <cellStyle name="Normal 17 2 2" xfId="2834"/>
    <cellStyle name="Normal 17 2 2 2" xfId="2835"/>
    <cellStyle name="Normal 17 2 2 2 2" xfId="2836"/>
    <cellStyle name="Normal 17 2 2 2 2 2" xfId="2837"/>
    <cellStyle name="Normal 17 2 2 2 3" xfId="2838"/>
    <cellStyle name="Normal 17 2 2 2 4" xfId="2839"/>
    <cellStyle name="Normal 17 2 2 3" xfId="2840"/>
    <cellStyle name="Normal 17 2 2 3 2" xfId="2841"/>
    <cellStyle name="Normal 17 2 2 4" xfId="2842"/>
    <cellStyle name="Normal 17 2 2 5" xfId="2843"/>
    <cellStyle name="Normal 17 2 3" xfId="2844"/>
    <cellStyle name="Normal 17 2 3 2" xfId="2845"/>
    <cellStyle name="Normal 17 2 3 2 2" xfId="2846"/>
    <cellStyle name="Normal 17 2 3 3" xfId="2847"/>
    <cellStyle name="Normal 17 2 3 4" xfId="2848"/>
    <cellStyle name="Normal 17 2 4" xfId="2849"/>
    <cellStyle name="Normal 17 2 4 2" xfId="2850"/>
    <cellStyle name="Normal 17 2 5" xfId="2851"/>
    <cellStyle name="Normal 17 2 6" xfId="2852"/>
    <cellStyle name="Normal 17 3" xfId="2853"/>
    <cellStyle name="Normal 17 3 2" xfId="2854"/>
    <cellStyle name="Normal 17 3 2 2" xfId="2855"/>
    <cellStyle name="Normal 17 3 2 2 2" xfId="2856"/>
    <cellStyle name="Normal 17 3 2 2 2 2" xfId="2857"/>
    <cellStyle name="Normal 17 3 2 2 3" xfId="2858"/>
    <cellStyle name="Normal 17 3 2 2 4" xfId="2859"/>
    <cellStyle name="Normal 17 3 2 3" xfId="2860"/>
    <cellStyle name="Normal 17 3 2 3 2" xfId="2861"/>
    <cellStyle name="Normal 17 3 2 4" xfId="2862"/>
    <cellStyle name="Normal 17 3 2 5" xfId="2863"/>
    <cellStyle name="Normal 17 3 3" xfId="2864"/>
    <cellStyle name="Normal 17 3 3 2" xfId="2865"/>
    <cellStyle name="Normal 17 3 3 2 2" xfId="2866"/>
    <cellStyle name="Normal 17 3 3 3" xfId="2867"/>
    <cellStyle name="Normal 17 3 3 4" xfId="2868"/>
    <cellStyle name="Normal 17 3 4" xfId="2869"/>
    <cellStyle name="Normal 17 3 4 2" xfId="2870"/>
    <cellStyle name="Normal 17 3 5" xfId="2871"/>
    <cellStyle name="Normal 17 3 6" xfId="2872"/>
    <cellStyle name="Normal 17 4" xfId="2873"/>
    <cellStyle name="Normal 17 4 2" xfId="2874"/>
    <cellStyle name="Normal 17 4 2 2" xfId="2875"/>
    <cellStyle name="Normal 17 4 2 2 2" xfId="2876"/>
    <cellStyle name="Normal 17 4 2 3" xfId="2877"/>
    <cellStyle name="Normal 17 4 2 4" xfId="2878"/>
    <cellStyle name="Normal 17 4 3" xfId="2879"/>
    <cellStyle name="Normal 17 4 3 2" xfId="2880"/>
    <cellStyle name="Normal 17 4 4" xfId="2881"/>
    <cellStyle name="Normal 17 4 5" xfId="2882"/>
    <cellStyle name="Normal 17 5" xfId="2883"/>
    <cellStyle name="Normal 17 5 2" xfId="2884"/>
    <cellStyle name="Normal 17 5 2 2" xfId="2885"/>
    <cellStyle name="Normal 17 5 3" xfId="2886"/>
    <cellStyle name="Normal 17 5 4" xfId="2887"/>
    <cellStyle name="Normal 17 6" xfId="2888"/>
    <cellStyle name="Normal 17 6 2" xfId="2889"/>
    <cellStyle name="Normal 17 7" xfId="2890"/>
    <cellStyle name="Normal 17 8" xfId="2891"/>
    <cellStyle name="Normal 18" xfId="2892"/>
    <cellStyle name="Normal 19" xfId="2893"/>
    <cellStyle name="Normal 2" xfId="1"/>
    <cellStyle name="Normal 2 10" xfId="2894"/>
    <cellStyle name="Normal 2 10 2" xfId="2895"/>
    <cellStyle name="Normal 2 10 2 2" xfId="2896"/>
    <cellStyle name="Normal 2 11" xfId="2897"/>
    <cellStyle name="Normal 2 11 2" xfId="2898"/>
    <cellStyle name="Normal 2 12" xfId="2899"/>
    <cellStyle name="Normal 2 12 2" xfId="2900"/>
    <cellStyle name="Normal 2 13" xfId="2901"/>
    <cellStyle name="Normal 2 14" xfId="2902"/>
    <cellStyle name="Normal 2 15" xfId="2903"/>
    <cellStyle name="Normal 2 2" xfId="2904"/>
    <cellStyle name="Normal 2 2 2" xfId="2905"/>
    <cellStyle name="Normal 2 2 2 2" xfId="2906"/>
    <cellStyle name="Normal 2 2 3" xfId="2907"/>
    <cellStyle name="Normal 2 2 3 2" xfId="2908"/>
    <cellStyle name="Normal 2 2 4" xfId="6"/>
    <cellStyle name="Normal 2 3" xfId="2909"/>
    <cellStyle name="Normal 2 3 2" xfId="2910"/>
    <cellStyle name="Normal 2 4" xfId="2911"/>
    <cellStyle name="Normal 2 4 2" xfId="2912"/>
    <cellStyle name="Normal 2 5" xfId="2913"/>
    <cellStyle name="Normal 2 5 2" xfId="2914"/>
    <cellStyle name="Normal 2 6" xfId="2915"/>
    <cellStyle name="Normal 2 6 2" xfId="2916"/>
    <cellStyle name="Normal 2 7" xfId="2917"/>
    <cellStyle name="Normal 2 7 2" xfId="2918"/>
    <cellStyle name="Normal 2 8" xfId="2919"/>
    <cellStyle name="Normal 2 8 2" xfId="2920"/>
    <cellStyle name="Normal 2 9" xfId="2921"/>
    <cellStyle name="Normal 2 9 2" xfId="2922"/>
    <cellStyle name="Normal 2 9 3" xfId="2923"/>
    <cellStyle name="Normal 2_1.0-MC-Adm_Obra" xfId="2924"/>
    <cellStyle name="Normal 20" xfId="2925"/>
    <cellStyle name="Normal 21" xfId="2926"/>
    <cellStyle name="Normal 22" xfId="2927"/>
    <cellStyle name="Normal 23" xfId="2928"/>
    <cellStyle name="Normal 24" xfId="2929"/>
    <cellStyle name="Normal 24 2" xfId="2930"/>
    <cellStyle name="Normal 24 2 2" xfId="2931"/>
    <cellStyle name="Normal 24 2 2 2" xfId="2932"/>
    <cellStyle name="Normal 24 2 2 2 2" xfId="2933"/>
    <cellStyle name="Normal 24 2 2 2 2 2" xfId="2934"/>
    <cellStyle name="Normal 24 2 2 2 3" xfId="2935"/>
    <cellStyle name="Normal 24 2 2 2 4" xfId="2936"/>
    <cellStyle name="Normal 24 2 2 3" xfId="2937"/>
    <cellStyle name="Normal 24 2 2 3 2" xfId="2938"/>
    <cellStyle name="Normal 24 2 2 4" xfId="2939"/>
    <cellStyle name="Normal 24 2 2 5" xfId="2940"/>
    <cellStyle name="Normal 24 2 3" xfId="2941"/>
    <cellStyle name="Normal 24 2 3 2" xfId="2942"/>
    <cellStyle name="Normal 24 2 3 2 2" xfId="2943"/>
    <cellStyle name="Normal 24 2 3 3" xfId="2944"/>
    <cellStyle name="Normal 24 2 3 4" xfId="2945"/>
    <cellStyle name="Normal 24 2 4" xfId="2946"/>
    <cellStyle name="Normal 24 2 4 2" xfId="2947"/>
    <cellStyle name="Normal 24 2 5" xfId="2948"/>
    <cellStyle name="Normal 24 2 6" xfId="2949"/>
    <cellStyle name="Normal 24 3" xfId="2950"/>
    <cellStyle name="Normal 24 3 2" xfId="2951"/>
    <cellStyle name="Normal 24 3 2 2" xfId="2952"/>
    <cellStyle name="Normal 24 3 2 2 2" xfId="2953"/>
    <cellStyle name="Normal 24 3 2 2 2 2" xfId="2954"/>
    <cellStyle name="Normal 24 3 2 2 3" xfId="2955"/>
    <cellStyle name="Normal 24 3 2 2 4" xfId="2956"/>
    <cellStyle name="Normal 24 3 2 3" xfId="2957"/>
    <cellStyle name="Normal 24 3 2 3 2" xfId="2958"/>
    <cellStyle name="Normal 24 3 2 4" xfId="2959"/>
    <cellStyle name="Normal 24 3 2 5" xfId="2960"/>
    <cellStyle name="Normal 24 3 3" xfId="2961"/>
    <cellStyle name="Normal 24 3 3 2" xfId="2962"/>
    <cellStyle name="Normal 24 3 3 2 2" xfId="2963"/>
    <cellStyle name="Normal 24 3 3 3" xfId="2964"/>
    <cellStyle name="Normal 24 3 3 4" xfId="2965"/>
    <cellStyle name="Normal 24 3 4" xfId="2966"/>
    <cellStyle name="Normal 24 3 4 2" xfId="2967"/>
    <cellStyle name="Normal 24 3 5" xfId="2968"/>
    <cellStyle name="Normal 24 3 6" xfId="2969"/>
    <cellStyle name="Normal 24 4" xfId="2970"/>
    <cellStyle name="Normal 24 4 2" xfId="2971"/>
    <cellStyle name="Normal 24 4 2 2" xfId="2972"/>
    <cellStyle name="Normal 24 4 2 2 2" xfId="2973"/>
    <cellStyle name="Normal 24 4 2 3" xfId="2974"/>
    <cellStyle name="Normal 24 4 2 4" xfId="2975"/>
    <cellStyle name="Normal 24 4 3" xfId="2976"/>
    <cellStyle name="Normal 24 4 3 2" xfId="2977"/>
    <cellStyle name="Normal 24 4 4" xfId="2978"/>
    <cellStyle name="Normal 24 4 5" xfId="2979"/>
    <cellStyle name="Normal 24 5" xfId="2980"/>
    <cellStyle name="Normal 24 5 2" xfId="2981"/>
    <cellStyle name="Normal 24 5 2 2" xfId="2982"/>
    <cellStyle name="Normal 24 5 3" xfId="2983"/>
    <cellStyle name="Normal 24 5 4" xfId="2984"/>
    <cellStyle name="Normal 24 6" xfId="2985"/>
    <cellStyle name="Normal 24 6 2" xfId="2986"/>
    <cellStyle name="Normal 24 7" xfId="2987"/>
    <cellStyle name="Normal 24 8" xfId="2988"/>
    <cellStyle name="Normal 25" xfId="2989"/>
    <cellStyle name="Normal 25 2" xfId="2990"/>
    <cellStyle name="Normal 25 2 2" xfId="2991"/>
    <cellStyle name="Normal 25 3" xfId="2992"/>
    <cellStyle name="Normal 25 3 2" xfId="2993"/>
    <cellStyle name="Normal 25 4" xfId="2994"/>
    <cellStyle name="Normal 25 4 2" xfId="2995"/>
    <cellStyle name="Normal 26" xfId="2996"/>
    <cellStyle name="Normal 26 2" xfId="2997"/>
    <cellStyle name="Normal 27" xfId="2998"/>
    <cellStyle name="Normal 27 2" xfId="2999"/>
    <cellStyle name="Normal 27 2 2" xfId="3000"/>
    <cellStyle name="Normal 27 2 2 2" xfId="3001"/>
    <cellStyle name="Normal 27 2 2 2 2" xfId="3002"/>
    <cellStyle name="Normal 27 2 2 2 2 2" xfId="3003"/>
    <cellStyle name="Normal 27 2 2 2 3" xfId="3004"/>
    <cellStyle name="Normal 27 2 2 2 4" xfId="3005"/>
    <cellStyle name="Normal 27 2 2 3" xfId="3006"/>
    <cellStyle name="Normal 27 2 2 3 2" xfId="3007"/>
    <cellStyle name="Normal 27 2 2 4" xfId="3008"/>
    <cellStyle name="Normal 27 2 2 5" xfId="3009"/>
    <cellStyle name="Normal 27 2 3" xfId="3010"/>
    <cellStyle name="Normal 27 2 3 2" xfId="3011"/>
    <cellStyle name="Normal 27 2 3 2 2" xfId="3012"/>
    <cellStyle name="Normal 27 2 3 3" xfId="3013"/>
    <cellStyle name="Normal 27 2 3 4" xfId="3014"/>
    <cellStyle name="Normal 27 2 4" xfId="3015"/>
    <cellStyle name="Normal 27 2 4 2" xfId="3016"/>
    <cellStyle name="Normal 27 2 5" xfId="3017"/>
    <cellStyle name="Normal 27 2 6" xfId="3018"/>
    <cellStyle name="Normal 27 3" xfId="3019"/>
    <cellStyle name="Normal 27 3 2" xfId="3020"/>
    <cellStyle name="Normal 27 3 2 2" xfId="3021"/>
    <cellStyle name="Normal 27 3 2 2 2" xfId="3022"/>
    <cellStyle name="Normal 27 3 2 3" xfId="3023"/>
    <cellStyle name="Normal 27 3 2 4" xfId="3024"/>
    <cellStyle name="Normal 27 3 3" xfId="3025"/>
    <cellStyle name="Normal 27 3 3 2" xfId="3026"/>
    <cellStyle name="Normal 27 3 4" xfId="3027"/>
    <cellStyle name="Normal 27 3 5" xfId="3028"/>
    <cellStyle name="Normal 27 4" xfId="3029"/>
    <cellStyle name="Normal 27 4 2" xfId="3030"/>
    <cellStyle name="Normal 27 4 2 2" xfId="3031"/>
    <cellStyle name="Normal 27 4 3" xfId="3032"/>
    <cellStyle name="Normal 27 4 4" xfId="3033"/>
    <cellStyle name="Normal 27 5" xfId="3034"/>
    <cellStyle name="Normal 27 5 2" xfId="3035"/>
    <cellStyle name="Normal 27 6" xfId="3036"/>
    <cellStyle name="Normal 27 7" xfId="3037"/>
    <cellStyle name="Normal 28" xfId="3038"/>
    <cellStyle name="Normal 28 10" xfId="3039"/>
    <cellStyle name="Normal 28 10 2" xfId="3040"/>
    <cellStyle name="Normal 28 10 2 2" xfId="3041"/>
    <cellStyle name="Normal 28 10 2 2 2" xfId="3042"/>
    <cellStyle name="Normal 28 10 2 2 2 2" xfId="3043"/>
    <cellStyle name="Normal 28 10 2 2 2 2 2" xfId="3044"/>
    <cellStyle name="Normal 28 10 2 2 2 2 2 2" xfId="3045"/>
    <cellStyle name="Normal 28 10 2 2 2 2 2 2 2" xfId="3046"/>
    <cellStyle name="Normal 28 10 2 2 2 2 2 3" xfId="3047"/>
    <cellStyle name="Normal 28 10 2 2 2 2 2 4" xfId="3048"/>
    <cellStyle name="Normal 28 10 2 2 2 2 3" xfId="3049"/>
    <cellStyle name="Normal 28 10 2 2 2 2 3 2" xfId="3050"/>
    <cellStyle name="Normal 28 10 2 2 2 2 4" xfId="3051"/>
    <cellStyle name="Normal 28 10 2 2 2 2 5" xfId="3052"/>
    <cellStyle name="Normal 28 10 2 2 2 3" xfId="3053"/>
    <cellStyle name="Normal 28 10 2 2 2 3 2" xfId="3054"/>
    <cellStyle name="Normal 28 10 2 2 2 3 2 2" xfId="3055"/>
    <cellStyle name="Normal 28 10 2 2 2 3 3" xfId="3056"/>
    <cellStyle name="Normal 28 10 2 2 2 3 4" xfId="3057"/>
    <cellStyle name="Normal 28 10 2 2 2 4" xfId="3058"/>
    <cellStyle name="Normal 28 10 2 2 2 4 2" xfId="3059"/>
    <cellStyle name="Normal 28 10 2 2 2 5" xfId="3060"/>
    <cellStyle name="Normal 28 10 2 2 2 6" xfId="3061"/>
    <cellStyle name="Normal 28 10 2 2 3" xfId="3062"/>
    <cellStyle name="Normal 28 10 2 2 3 2" xfId="3063"/>
    <cellStyle name="Normal 28 10 2 2 3 2 2" xfId="3064"/>
    <cellStyle name="Normal 28 10 2 2 3 2 2 2" xfId="3065"/>
    <cellStyle name="Normal 28 10 2 2 3 2 2 2 2" xfId="3066"/>
    <cellStyle name="Normal 28 10 2 2 3 2 2 3" xfId="3067"/>
    <cellStyle name="Normal 28 10 2 2 3 2 2 4" xfId="3068"/>
    <cellStyle name="Normal 28 10 2 2 3 2 3" xfId="3069"/>
    <cellStyle name="Normal 28 10 2 2 3 2 3 2" xfId="3070"/>
    <cellStyle name="Normal 28 10 2 2 3 2 4" xfId="3071"/>
    <cellStyle name="Normal 28 10 2 2 3 2 5" xfId="3072"/>
    <cellStyle name="Normal 28 10 2 2 3 3" xfId="3073"/>
    <cellStyle name="Normal 28 10 2 2 3 3 2" xfId="3074"/>
    <cellStyle name="Normal 28 10 2 2 3 3 2 2" xfId="3075"/>
    <cellStyle name="Normal 28 10 2 2 3 3 3" xfId="3076"/>
    <cellStyle name="Normal 28 10 2 2 3 3 4" xfId="3077"/>
    <cellStyle name="Normal 28 10 2 2 3 4" xfId="3078"/>
    <cellStyle name="Normal 28 10 2 2 3 4 2" xfId="3079"/>
    <cellStyle name="Normal 28 10 2 2 3 5" xfId="3080"/>
    <cellStyle name="Normal 28 10 2 2 3 6" xfId="3081"/>
    <cellStyle name="Normal 28 10 2 2 4" xfId="3082"/>
    <cellStyle name="Normal 28 10 2 2 4 2" xfId="3083"/>
    <cellStyle name="Normal 28 10 2 2 4 2 2" xfId="3084"/>
    <cellStyle name="Normal 28 10 2 2 4 2 2 2" xfId="3085"/>
    <cellStyle name="Normal 28 10 2 2 4 2 3" xfId="3086"/>
    <cellStyle name="Normal 28 10 2 2 4 2 4" xfId="3087"/>
    <cellStyle name="Normal 28 10 2 2 4 3" xfId="3088"/>
    <cellStyle name="Normal 28 10 2 2 4 3 2" xfId="3089"/>
    <cellStyle name="Normal 28 10 2 2 4 4" xfId="3090"/>
    <cellStyle name="Normal 28 10 2 2 4 5" xfId="3091"/>
    <cellStyle name="Normal 28 10 2 2 5" xfId="3092"/>
    <cellStyle name="Normal 28 10 2 2 5 2" xfId="3093"/>
    <cellStyle name="Normal 28 10 2 2 5 2 2" xfId="3094"/>
    <cellStyle name="Normal 28 10 2 2 5 3" xfId="3095"/>
    <cellStyle name="Normal 28 10 2 2 5 4" xfId="3096"/>
    <cellStyle name="Normal 28 10 2 2 6" xfId="3097"/>
    <cellStyle name="Normal 28 10 2 2 6 2" xfId="3098"/>
    <cellStyle name="Normal 28 10 2 2 7" xfId="3099"/>
    <cellStyle name="Normal 28 10 2 2 8" xfId="3100"/>
    <cellStyle name="Normal 28 10 2 3" xfId="3101"/>
    <cellStyle name="Normal 28 10 2 3 2" xfId="3102"/>
    <cellStyle name="Normal 28 10 2 3 2 2" xfId="3103"/>
    <cellStyle name="Normal 28 10 2 3 2 2 2" xfId="3104"/>
    <cellStyle name="Normal 28 10 2 3 2 2 2 2" xfId="3105"/>
    <cellStyle name="Normal 28 10 2 3 2 2 3" xfId="3106"/>
    <cellStyle name="Normal 28 10 2 3 2 2 4" xfId="3107"/>
    <cellStyle name="Normal 28 10 2 3 2 3" xfId="3108"/>
    <cellStyle name="Normal 28 10 2 3 2 3 2" xfId="3109"/>
    <cellStyle name="Normal 28 10 2 3 2 4" xfId="3110"/>
    <cellStyle name="Normal 28 10 2 3 2 5" xfId="3111"/>
    <cellStyle name="Normal 28 10 2 3 3" xfId="3112"/>
    <cellStyle name="Normal 28 10 2 3 3 2" xfId="3113"/>
    <cellStyle name="Normal 28 10 2 3 3 2 2" xfId="3114"/>
    <cellStyle name="Normal 28 10 2 3 3 3" xfId="3115"/>
    <cellStyle name="Normal 28 10 2 3 3 4" xfId="3116"/>
    <cellStyle name="Normal 28 10 2 3 4" xfId="3117"/>
    <cellStyle name="Normal 28 10 2 3 4 2" xfId="3118"/>
    <cellStyle name="Normal 28 10 2 3 5" xfId="3119"/>
    <cellStyle name="Normal 28 10 2 3 6" xfId="3120"/>
    <cellStyle name="Normal 28 10 2 4" xfId="3121"/>
    <cellStyle name="Normal 28 10 2 4 2" xfId="3122"/>
    <cellStyle name="Normal 28 10 2 4 2 2" xfId="3123"/>
    <cellStyle name="Normal 28 10 2 4 2 2 2" xfId="3124"/>
    <cellStyle name="Normal 28 10 2 4 2 3" xfId="3125"/>
    <cellStyle name="Normal 28 10 2 4 2 4" xfId="3126"/>
    <cellStyle name="Normal 28 10 2 4 3" xfId="3127"/>
    <cellStyle name="Normal 28 10 2 4 3 2" xfId="3128"/>
    <cellStyle name="Normal 28 10 2 4 4" xfId="3129"/>
    <cellStyle name="Normal 28 10 2 4 5" xfId="3130"/>
    <cellStyle name="Normal 28 10 2 5" xfId="3131"/>
    <cellStyle name="Normal 28 10 2 5 2" xfId="3132"/>
    <cellStyle name="Normal 28 10 2 5 2 2" xfId="3133"/>
    <cellStyle name="Normal 28 10 2 5 3" xfId="3134"/>
    <cellStyle name="Normal 28 10 2 5 4" xfId="3135"/>
    <cellStyle name="Normal 28 10 2 6" xfId="3136"/>
    <cellStyle name="Normal 28 10 2 6 2" xfId="3137"/>
    <cellStyle name="Normal 28 10 2 7" xfId="3138"/>
    <cellStyle name="Normal 28 10 2 8" xfId="3139"/>
    <cellStyle name="Normal 28 10 3" xfId="3140"/>
    <cellStyle name="Normal 28 10 3 2" xfId="3141"/>
    <cellStyle name="Normal 28 10 3 2 2" xfId="3142"/>
    <cellStyle name="Normal 28 10 3 2 2 2" xfId="3143"/>
    <cellStyle name="Normal 28 10 3 2 2 2 2" xfId="3144"/>
    <cellStyle name="Normal 28 10 3 2 2 3" xfId="3145"/>
    <cellStyle name="Normal 28 10 3 2 2 4" xfId="3146"/>
    <cellStyle name="Normal 28 10 3 2 3" xfId="3147"/>
    <cellStyle name="Normal 28 10 3 2 3 2" xfId="3148"/>
    <cellStyle name="Normal 28 10 3 2 4" xfId="3149"/>
    <cellStyle name="Normal 28 10 3 2 5" xfId="3150"/>
    <cellStyle name="Normal 28 10 3 3" xfId="3151"/>
    <cellStyle name="Normal 28 10 3 3 2" xfId="3152"/>
    <cellStyle name="Normal 28 10 3 3 2 2" xfId="3153"/>
    <cellStyle name="Normal 28 10 3 3 3" xfId="3154"/>
    <cellStyle name="Normal 28 10 3 3 4" xfId="3155"/>
    <cellStyle name="Normal 28 10 3 4" xfId="3156"/>
    <cellStyle name="Normal 28 10 3 4 2" xfId="3157"/>
    <cellStyle name="Normal 28 10 3 5" xfId="3158"/>
    <cellStyle name="Normal 28 10 3 6" xfId="3159"/>
    <cellStyle name="Normal 28 10 4" xfId="3160"/>
    <cellStyle name="Normal 28 10 4 2" xfId="3161"/>
    <cellStyle name="Normal 28 10 4 2 2" xfId="3162"/>
    <cellStyle name="Normal 28 10 4 2 2 2" xfId="3163"/>
    <cellStyle name="Normal 28 10 4 2 3" xfId="3164"/>
    <cellStyle name="Normal 28 10 4 2 4" xfId="3165"/>
    <cellStyle name="Normal 28 10 4 3" xfId="3166"/>
    <cellStyle name="Normal 28 10 4 3 2" xfId="3167"/>
    <cellStyle name="Normal 28 10 4 4" xfId="3168"/>
    <cellStyle name="Normal 28 10 4 5" xfId="3169"/>
    <cellStyle name="Normal 28 10 5" xfId="3170"/>
    <cellStyle name="Normal 28 10 5 2" xfId="3171"/>
    <cellStyle name="Normal 28 10 5 2 2" xfId="3172"/>
    <cellStyle name="Normal 28 10 5 3" xfId="3173"/>
    <cellStyle name="Normal 28 10 5 4" xfId="3174"/>
    <cellStyle name="Normal 28 10 6" xfId="3175"/>
    <cellStyle name="Normal 28 10 6 2" xfId="3176"/>
    <cellStyle name="Normal 28 10 7" xfId="3177"/>
    <cellStyle name="Normal 28 10 8" xfId="3178"/>
    <cellStyle name="Normal 28 11" xfId="3179"/>
    <cellStyle name="Normal 28 11 2" xfId="3180"/>
    <cellStyle name="Normal 28 11 2 2" xfId="3181"/>
    <cellStyle name="Normal 28 11 2 2 2" xfId="3182"/>
    <cellStyle name="Normal 28 11 2 2 2 2" xfId="3183"/>
    <cellStyle name="Normal 28 11 2 2 3" xfId="3184"/>
    <cellStyle name="Normal 28 11 2 2 4" xfId="3185"/>
    <cellStyle name="Normal 28 11 2 3" xfId="3186"/>
    <cellStyle name="Normal 28 11 2 3 2" xfId="3187"/>
    <cellStyle name="Normal 28 11 2 4" xfId="3188"/>
    <cellStyle name="Normal 28 11 2 5" xfId="3189"/>
    <cellStyle name="Normal 28 11 3" xfId="3190"/>
    <cellStyle name="Normal 28 11 3 2" xfId="3191"/>
    <cellStyle name="Normal 28 11 3 2 2" xfId="3192"/>
    <cellStyle name="Normal 28 11 3 3" xfId="3193"/>
    <cellStyle name="Normal 28 11 3 4" xfId="3194"/>
    <cellStyle name="Normal 28 11 4" xfId="3195"/>
    <cellStyle name="Normal 28 11 4 2" xfId="3196"/>
    <cellStyle name="Normal 28 11 5" xfId="3197"/>
    <cellStyle name="Normal 28 11 6" xfId="3198"/>
    <cellStyle name="Normal 28 12" xfId="3199"/>
    <cellStyle name="Normal 28 12 2" xfId="3200"/>
    <cellStyle name="Normal 28 12 2 2" xfId="3201"/>
    <cellStyle name="Normal 28 12 2 2 2" xfId="3202"/>
    <cellStyle name="Normal 28 12 2 3" xfId="3203"/>
    <cellStyle name="Normal 28 12 2 4" xfId="3204"/>
    <cellStyle name="Normal 28 12 3" xfId="3205"/>
    <cellStyle name="Normal 28 12 3 2" xfId="3206"/>
    <cellStyle name="Normal 28 12 4" xfId="3207"/>
    <cellStyle name="Normal 28 12 5" xfId="3208"/>
    <cellStyle name="Normal 28 13" xfId="3209"/>
    <cellStyle name="Normal 28 13 2" xfId="3210"/>
    <cellStyle name="Normal 28 13 2 2" xfId="3211"/>
    <cellStyle name="Normal 28 13 3" xfId="3212"/>
    <cellStyle name="Normal 28 13 4" xfId="3213"/>
    <cellStyle name="Normal 28 14" xfId="3214"/>
    <cellStyle name="Normal 28 14 2" xfId="3215"/>
    <cellStyle name="Normal 28 15" xfId="3216"/>
    <cellStyle name="Normal 28 16" xfId="3217"/>
    <cellStyle name="Normal 28 2" xfId="3218"/>
    <cellStyle name="Normal 28 2 2" xfId="3219"/>
    <cellStyle name="Normal 28 2 2 2" xfId="3220"/>
    <cellStyle name="Normal 28 2 2 2 2" xfId="3221"/>
    <cellStyle name="Normal 28 2 2 2 2 2" xfId="3222"/>
    <cellStyle name="Normal 28 2 2 2 2 2 2" xfId="3223"/>
    <cellStyle name="Normal 28 2 2 2 2 3" xfId="3224"/>
    <cellStyle name="Normal 28 2 2 2 2 4" xfId="3225"/>
    <cellStyle name="Normal 28 2 2 2 3" xfId="3226"/>
    <cellStyle name="Normal 28 2 2 2 3 2" xfId="3227"/>
    <cellStyle name="Normal 28 2 2 2 4" xfId="3228"/>
    <cellStyle name="Normal 28 2 2 2 5" xfId="3229"/>
    <cellStyle name="Normal 28 2 2 3" xfId="3230"/>
    <cellStyle name="Normal 28 2 2 3 2" xfId="3231"/>
    <cellStyle name="Normal 28 2 2 3 2 2" xfId="3232"/>
    <cellStyle name="Normal 28 2 2 3 3" xfId="3233"/>
    <cellStyle name="Normal 28 2 2 3 4" xfId="3234"/>
    <cellStyle name="Normal 28 2 2 4" xfId="3235"/>
    <cellStyle name="Normal 28 2 2 4 2" xfId="3236"/>
    <cellStyle name="Normal 28 2 2 5" xfId="3237"/>
    <cellStyle name="Normal 28 2 2 6" xfId="3238"/>
    <cellStyle name="Normal 28 2 3" xfId="3239"/>
    <cellStyle name="Normal 28 2 3 2" xfId="3240"/>
    <cellStyle name="Normal 28 2 3 2 2" xfId="3241"/>
    <cellStyle name="Normal 28 2 3 2 2 2" xfId="3242"/>
    <cellStyle name="Normal 28 2 3 2 3" xfId="3243"/>
    <cellStyle name="Normal 28 2 3 2 4" xfId="3244"/>
    <cellStyle name="Normal 28 2 3 3" xfId="3245"/>
    <cellStyle name="Normal 28 2 3 3 2" xfId="3246"/>
    <cellStyle name="Normal 28 2 3 4" xfId="3247"/>
    <cellStyle name="Normal 28 2 3 5" xfId="3248"/>
    <cellStyle name="Normal 28 2 4" xfId="3249"/>
    <cellStyle name="Normal 28 2 4 2" xfId="3250"/>
    <cellStyle name="Normal 28 2 4 2 2" xfId="3251"/>
    <cellStyle name="Normal 28 2 4 3" xfId="3252"/>
    <cellStyle name="Normal 28 2 4 4" xfId="3253"/>
    <cellStyle name="Normal 28 2 5" xfId="3254"/>
    <cellStyle name="Normal 28 2 5 2" xfId="3255"/>
    <cellStyle name="Normal 28 2 6" xfId="3256"/>
    <cellStyle name="Normal 28 2 7" xfId="3257"/>
    <cellStyle name="Normal 28 3" xfId="3258"/>
    <cellStyle name="Normal 28 3 2" xfId="3259"/>
    <cellStyle name="Normal 28 3 2 2" xfId="3260"/>
    <cellStyle name="Normal 28 3 2 2 2" xfId="3261"/>
    <cellStyle name="Normal 28 3 2 2 2 2" xfId="3262"/>
    <cellStyle name="Normal 28 3 2 2 3" xfId="3263"/>
    <cellStyle name="Normal 28 3 2 2 4" xfId="3264"/>
    <cellStyle name="Normal 28 3 2 3" xfId="3265"/>
    <cellStyle name="Normal 28 3 2 3 2" xfId="3266"/>
    <cellStyle name="Normal 28 3 2 4" xfId="3267"/>
    <cellStyle name="Normal 28 3 2 5" xfId="3268"/>
    <cellStyle name="Normal 28 3 3" xfId="3269"/>
    <cellStyle name="Normal 28 3 3 2" xfId="3270"/>
    <cellStyle name="Normal 28 3 3 2 2" xfId="3271"/>
    <cellStyle name="Normal 28 3 3 3" xfId="3272"/>
    <cellStyle name="Normal 28 3 3 4" xfId="3273"/>
    <cellStyle name="Normal 28 3 4" xfId="3274"/>
    <cellStyle name="Normal 28 3 4 2" xfId="3275"/>
    <cellStyle name="Normal 28 3 5" xfId="3276"/>
    <cellStyle name="Normal 28 3 6" xfId="3277"/>
    <cellStyle name="Normal 28 4" xfId="3278"/>
    <cellStyle name="Normal 28 4 2" xfId="3279"/>
    <cellStyle name="Normal 28 4 2 2" xfId="3280"/>
    <cellStyle name="Normal 28 4 2 2 2" xfId="3281"/>
    <cellStyle name="Normal 28 4 2 2 2 2" xfId="3282"/>
    <cellStyle name="Normal 28 4 2 2 2 2 2" xfId="3283"/>
    <cellStyle name="Normal 28 4 2 2 2 3" xfId="3284"/>
    <cellStyle name="Normal 28 4 2 2 2 4" xfId="3285"/>
    <cellStyle name="Normal 28 4 2 2 3" xfId="3286"/>
    <cellStyle name="Normal 28 4 2 2 3 2" xfId="3287"/>
    <cellStyle name="Normal 28 4 2 2 4" xfId="3288"/>
    <cellStyle name="Normal 28 4 2 2 5" xfId="3289"/>
    <cellStyle name="Normal 28 4 2 3" xfId="3290"/>
    <cellStyle name="Normal 28 4 2 3 2" xfId="3291"/>
    <cellStyle name="Normal 28 4 2 3 2 2" xfId="3292"/>
    <cellStyle name="Normal 28 4 2 3 3" xfId="3293"/>
    <cellStyle name="Normal 28 4 2 3 4" xfId="3294"/>
    <cellStyle name="Normal 28 4 2 4" xfId="3295"/>
    <cellStyle name="Normal 28 4 2 4 2" xfId="3296"/>
    <cellStyle name="Normal 28 4 2 5" xfId="3297"/>
    <cellStyle name="Normal 28 4 2 6" xfId="3298"/>
    <cellStyle name="Normal 28 4 3" xfId="3299"/>
    <cellStyle name="Normal 28 4 3 2" xfId="3300"/>
    <cellStyle name="Normal 28 4 3 2 2" xfId="3301"/>
    <cellStyle name="Normal 28 4 3 2 2 2" xfId="3302"/>
    <cellStyle name="Normal 28 4 3 2 3" xfId="3303"/>
    <cellStyle name="Normal 28 4 3 2 4" xfId="3304"/>
    <cellStyle name="Normal 28 4 3 3" xfId="3305"/>
    <cellStyle name="Normal 28 4 3 3 2" xfId="3306"/>
    <cellStyle name="Normal 28 4 3 4" xfId="3307"/>
    <cellStyle name="Normal 28 4 3 5" xfId="3308"/>
    <cellStyle name="Normal 28 4 4" xfId="3309"/>
    <cellStyle name="Normal 28 4 4 2" xfId="3310"/>
    <cellStyle name="Normal 28 4 4 2 2" xfId="3311"/>
    <cellStyle name="Normal 28 4 4 3" xfId="3312"/>
    <cellStyle name="Normal 28 4 4 4" xfId="3313"/>
    <cellStyle name="Normal 28 4 5" xfId="3314"/>
    <cellStyle name="Normal 28 4 5 2" xfId="3315"/>
    <cellStyle name="Normal 28 4 6" xfId="3316"/>
    <cellStyle name="Normal 28 4 7" xfId="3317"/>
    <cellStyle name="Normal 28 5" xfId="3318"/>
    <cellStyle name="Normal 28 5 2" xfId="3319"/>
    <cellStyle name="Normal 28 5 2 2" xfId="3320"/>
    <cellStyle name="Normal 28 5 2 2 2" xfId="3321"/>
    <cellStyle name="Normal 28 5 2 2 2 2" xfId="3322"/>
    <cellStyle name="Normal 28 5 2 2 2 2 2" xfId="3323"/>
    <cellStyle name="Normal 28 5 2 2 2 3" xfId="3324"/>
    <cellStyle name="Normal 28 5 2 2 2 4" xfId="3325"/>
    <cellStyle name="Normal 28 5 2 2 3" xfId="3326"/>
    <cellStyle name="Normal 28 5 2 2 3 2" xfId="3327"/>
    <cellStyle name="Normal 28 5 2 2 4" xfId="3328"/>
    <cellStyle name="Normal 28 5 2 2 5" xfId="3329"/>
    <cellStyle name="Normal 28 5 2 3" xfId="3330"/>
    <cellStyle name="Normal 28 5 2 3 2" xfId="3331"/>
    <cellStyle name="Normal 28 5 2 3 2 2" xfId="3332"/>
    <cellStyle name="Normal 28 5 2 3 3" xfId="3333"/>
    <cellStyle name="Normal 28 5 2 3 4" xfId="3334"/>
    <cellStyle name="Normal 28 5 2 4" xfId="3335"/>
    <cellStyle name="Normal 28 5 2 4 2" xfId="3336"/>
    <cellStyle name="Normal 28 5 2 5" xfId="3337"/>
    <cellStyle name="Normal 28 5 2 6" xfId="3338"/>
    <cellStyle name="Normal 28 5 3" xfId="3339"/>
    <cellStyle name="Normal 28 5 3 2" xfId="3340"/>
    <cellStyle name="Normal 28 5 3 2 2" xfId="3341"/>
    <cellStyle name="Normal 28 5 3 2 2 2" xfId="3342"/>
    <cellStyle name="Normal 28 5 3 2 3" xfId="3343"/>
    <cellStyle name="Normal 28 5 3 2 4" xfId="3344"/>
    <cellStyle name="Normal 28 5 3 3" xfId="3345"/>
    <cellStyle name="Normal 28 5 3 3 2" xfId="3346"/>
    <cellStyle name="Normal 28 5 3 4" xfId="3347"/>
    <cellStyle name="Normal 28 5 3 5" xfId="3348"/>
    <cellStyle name="Normal 28 5 4" xfId="3349"/>
    <cellStyle name="Normal 28 5 4 2" xfId="3350"/>
    <cellStyle name="Normal 28 5 4 2 2" xfId="3351"/>
    <cellStyle name="Normal 28 5 4 3" xfId="3352"/>
    <cellStyle name="Normal 28 5 4 4" xfId="3353"/>
    <cellStyle name="Normal 28 5 5" xfId="3354"/>
    <cellStyle name="Normal 28 5 5 2" xfId="3355"/>
    <cellStyle name="Normal 28 5 6" xfId="3356"/>
    <cellStyle name="Normal 28 5 7" xfId="3357"/>
    <cellStyle name="Normal 28 6" xfId="3358"/>
    <cellStyle name="Normal 28 6 2" xfId="3359"/>
    <cellStyle name="Normal 28 6 2 2" xfId="3360"/>
    <cellStyle name="Normal 28 6 2 2 2" xfId="3361"/>
    <cellStyle name="Normal 28 6 2 2 2 2" xfId="3362"/>
    <cellStyle name="Normal 28 6 2 2 2 2 2" xfId="3363"/>
    <cellStyle name="Normal 28 6 2 2 2 3" xfId="3364"/>
    <cellStyle name="Normal 28 6 2 2 2 4" xfId="3365"/>
    <cellStyle name="Normal 28 6 2 2 3" xfId="3366"/>
    <cellStyle name="Normal 28 6 2 2 3 2" xfId="3367"/>
    <cellStyle name="Normal 28 6 2 2 4" xfId="3368"/>
    <cellStyle name="Normal 28 6 2 2 5" xfId="3369"/>
    <cellStyle name="Normal 28 6 2 3" xfId="3370"/>
    <cellStyle name="Normal 28 6 2 3 2" xfId="3371"/>
    <cellStyle name="Normal 28 6 2 3 2 2" xfId="3372"/>
    <cellStyle name="Normal 28 6 2 3 3" xfId="3373"/>
    <cellStyle name="Normal 28 6 2 3 4" xfId="3374"/>
    <cellStyle name="Normal 28 6 2 4" xfId="3375"/>
    <cellStyle name="Normal 28 6 2 4 2" xfId="3376"/>
    <cellStyle name="Normal 28 6 2 5" xfId="3377"/>
    <cellStyle name="Normal 28 6 2 6" xfId="3378"/>
    <cellStyle name="Normal 28 6 3" xfId="3379"/>
    <cellStyle name="Normal 28 6 3 2" xfId="3380"/>
    <cellStyle name="Normal 28 6 3 2 2" xfId="3381"/>
    <cellStyle name="Normal 28 6 3 2 2 2" xfId="3382"/>
    <cellStyle name="Normal 28 6 3 2 3" xfId="3383"/>
    <cellStyle name="Normal 28 6 3 2 4" xfId="3384"/>
    <cellStyle name="Normal 28 6 3 3" xfId="3385"/>
    <cellStyle name="Normal 28 6 3 3 2" xfId="3386"/>
    <cellStyle name="Normal 28 6 3 4" xfId="3387"/>
    <cellStyle name="Normal 28 6 3 5" xfId="3388"/>
    <cellStyle name="Normal 28 6 4" xfId="3389"/>
    <cellStyle name="Normal 28 6 4 2" xfId="3390"/>
    <cellStyle name="Normal 28 6 4 2 2" xfId="3391"/>
    <cellStyle name="Normal 28 6 4 3" xfId="3392"/>
    <cellStyle name="Normal 28 6 4 4" xfId="3393"/>
    <cellStyle name="Normal 28 6 5" xfId="3394"/>
    <cellStyle name="Normal 28 6 5 2" xfId="3395"/>
    <cellStyle name="Normal 28 6 6" xfId="3396"/>
    <cellStyle name="Normal 28 6 7" xfId="3397"/>
    <cellStyle name="Normal 28 7" xfId="3398"/>
    <cellStyle name="Normal 28 7 2" xfId="3399"/>
    <cellStyle name="Normal 28 7 2 2" xfId="3400"/>
    <cellStyle name="Normal 28 7 2 2 2" xfId="3401"/>
    <cellStyle name="Normal 28 7 2 2 2 2" xfId="3402"/>
    <cellStyle name="Normal 28 7 2 2 2 2 2" xfId="3403"/>
    <cellStyle name="Normal 28 7 2 2 2 3" xfId="3404"/>
    <cellStyle name="Normal 28 7 2 2 2 4" xfId="3405"/>
    <cellStyle name="Normal 28 7 2 2 3" xfId="3406"/>
    <cellStyle name="Normal 28 7 2 2 3 2" xfId="3407"/>
    <cellStyle name="Normal 28 7 2 2 4" xfId="3408"/>
    <cellStyle name="Normal 28 7 2 2 5" xfId="3409"/>
    <cellStyle name="Normal 28 7 2 3" xfId="3410"/>
    <cellStyle name="Normal 28 7 2 3 2" xfId="3411"/>
    <cellStyle name="Normal 28 7 2 3 2 2" xfId="3412"/>
    <cellStyle name="Normal 28 7 2 3 3" xfId="3413"/>
    <cellStyle name="Normal 28 7 2 3 4" xfId="3414"/>
    <cellStyle name="Normal 28 7 2 4" xfId="3415"/>
    <cellStyle name="Normal 28 7 2 4 2" xfId="3416"/>
    <cellStyle name="Normal 28 7 2 5" xfId="3417"/>
    <cellStyle name="Normal 28 7 2 6" xfId="3418"/>
    <cellStyle name="Normal 28 7 3" xfId="3419"/>
    <cellStyle name="Normal 28 7 3 2" xfId="3420"/>
    <cellStyle name="Normal 28 7 3 2 2" xfId="3421"/>
    <cellStyle name="Normal 28 7 3 2 2 2" xfId="3422"/>
    <cellStyle name="Normal 28 7 3 2 3" xfId="3423"/>
    <cellStyle name="Normal 28 7 3 2 4" xfId="3424"/>
    <cellStyle name="Normal 28 7 3 3" xfId="3425"/>
    <cellStyle name="Normal 28 7 3 3 2" xfId="3426"/>
    <cellStyle name="Normal 28 7 3 4" xfId="3427"/>
    <cellStyle name="Normal 28 7 3 5" xfId="3428"/>
    <cellStyle name="Normal 28 7 4" xfId="3429"/>
    <cellStyle name="Normal 28 7 4 2" xfId="3430"/>
    <cellStyle name="Normal 28 7 4 2 2" xfId="3431"/>
    <cellStyle name="Normal 28 7 4 3" xfId="3432"/>
    <cellStyle name="Normal 28 7 4 4" xfId="3433"/>
    <cellStyle name="Normal 28 7 5" xfId="3434"/>
    <cellStyle name="Normal 28 7 5 2" xfId="3435"/>
    <cellStyle name="Normal 28 7 6" xfId="3436"/>
    <cellStyle name="Normal 28 7 7" xfId="3437"/>
    <cellStyle name="Normal 28 8" xfId="3438"/>
    <cellStyle name="Normal 28 8 2" xfId="3439"/>
    <cellStyle name="Normal 28 8 2 2" xfId="3440"/>
    <cellStyle name="Normal 28 8 2 2 2" xfId="3441"/>
    <cellStyle name="Normal 28 8 2 2 2 2" xfId="3442"/>
    <cellStyle name="Normal 28 8 2 2 2 2 2" xfId="3443"/>
    <cellStyle name="Normal 28 8 2 2 2 3" xfId="3444"/>
    <cellStyle name="Normal 28 8 2 2 2 4" xfId="3445"/>
    <cellStyle name="Normal 28 8 2 2 3" xfId="3446"/>
    <cellStyle name="Normal 28 8 2 2 3 2" xfId="3447"/>
    <cellStyle name="Normal 28 8 2 2 4" xfId="3448"/>
    <cellStyle name="Normal 28 8 2 2 5" xfId="3449"/>
    <cellStyle name="Normal 28 8 2 3" xfId="3450"/>
    <cellStyle name="Normal 28 8 2 3 2" xfId="3451"/>
    <cellStyle name="Normal 28 8 2 3 2 2" xfId="3452"/>
    <cellStyle name="Normal 28 8 2 3 3" xfId="3453"/>
    <cellStyle name="Normal 28 8 2 3 4" xfId="3454"/>
    <cellStyle name="Normal 28 8 2 4" xfId="3455"/>
    <cellStyle name="Normal 28 8 2 4 2" xfId="3456"/>
    <cellStyle name="Normal 28 8 2 5" xfId="3457"/>
    <cellStyle name="Normal 28 8 2 6" xfId="3458"/>
    <cellStyle name="Normal 28 8 3" xfId="3459"/>
    <cellStyle name="Normal 28 8 3 2" xfId="3460"/>
    <cellStyle name="Normal 28 8 3 2 2" xfId="3461"/>
    <cellStyle name="Normal 28 8 3 2 2 2" xfId="3462"/>
    <cellStyle name="Normal 28 8 3 2 3" xfId="3463"/>
    <cellStyle name="Normal 28 8 3 2 4" xfId="3464"/>
    <cellStyle name="Normal 28 8 3 3" xfId="3465"/>
    <cellStyle name="Normal 28 8 3 3 2" xfId="3466"/>
    <cellStyle name="Normal 28 8 3 4" xfId="3467"/>
    <cellStyle name="Normal 28 8 3 5" xfId="3468"/>
    <cellStyle name="Normal 28 8 4" xfId="3469"/>
    <cellStyle name="Normal 28 8 4 2" xfId="3470"/>
    <cellStyle name="Normal 28 8 4 2 2" xfId="3471"/>
    <cellStyle name="Normal 28 8 4 3" xfId="3472"/>
    <cellStyle name="Normal 28 8 4 4" xfId="3473"/>
    <cellStyle name="Normal 28 8 5" xfId="3474"/>
    <cellStyle name="Normal 28 8 5 2" xfId="3475"/>
    <cellStyle name="Normal 28 8 6" xfId="3476"/>
    <cellStyle name="Normal 28 8 7" xfId="3477"/>
    <cellStyle name="Normal 28 9" xfId="3478"/>
    <cellStyle name="Normal 28 9 2" xfId="3479"/>
    <cellStyle name="Normal 28 9 2 2" xfId="3480"/>
    <cellStyle name="Normal 28 9 2 2 2" xfId="3481"/>
    <cellStyle name="Normal 28 9 2 2 2 2" xfId="3482"/>
    <cellStyle name="Normal 28 9 2 2 2 2 2" xfId="3483"/>
    <cellStyle name="Normal 28 9 2 2 2 3" xfId="3484"/>
    <cellStyle name="Normal 28 9 2 2 2 4" xfId="3485"/>
    <cellStyle name="Normal 28 9 2 2 3" xfId="3486"/>
    <cellStyle name="Normal 28 9 2 2 3 2" xfId="3487"/>
    <cellStyle name="Normal 28 9 2 2 4" xfId="3488"/>
    <cellStyle name="Normal 28 9 2 2 5" xfId="3489"/>
    <cellStyle name="Normal 28 9 2 3" xfId="3490"/>
    <cellStyle name="Normal 28 9 2 3 2" xfId="3491"/>
    <cellStyle name="Normal 28 9 2 3 2 2" xfId="3492"/>
    <cellStyle name="Normal 28 9 2 3 3" xfId="3493"/>
    <cellStyle name="Normal 28 9 2 3 4" xfId="3494"/>
    <cellStyle name="Normal 28 9 2 4" xfId="3495"/>
    <cellStyle name="Normal 28 9 2 4 2" xfId="3496"/>
    <cellStyle name="Normal 28 9 2 5" xfId="3497"/>
    <cellStyle name="Normal 28 9 2 6" xfId="3498"/>
    <cellStyle name="Normal 28 9 3" xfId="3499"/>
    <cellStyle name="Normal 28 9 3 2" xfId="3500"/>
    <cellStyle name="Normal 28 9 3 2 2" xfId="3501"/>
    <cellStyle name="Normal 28 9 3 2 2 2" xfId="3502"/>
    <cellStyle name="Normal 28 9 3 2 3" xfId="3503"/>
    <cellStyle name="Normal 28 9 3 2 4" xfId="3504"/>
    <cellStyle name="Normal 28 9 3 3" xfId="3505"/>
    <cellStyle name="Normal 28 9 3 3 2" xfId="3506"/>
    <cellStyle name="Normal 28 9 3 4" xfId="3507"/>
    <cellStyle name="Normal 28 9 3 5" xfId="3508"/>
    <cellStyle name="Normal 28 9 4" xfId="3509"/>
    <cellStyle name="Normal 28 9 4 2" xfId="3510"/>
    <cellStyle name="Normal 28 9 4 2 2" xfId="3511"/>
    <cellStyle name="Normal 28 9 4 3" xfId="3512"/>
    <cellStyle name="Normal 28 9 4 4" xfId="3513"/>
    <cellStyle name="Normal 28 9 5" xfId="3514"/>
    <cellStyle name="Normal 28 9 5 2" xfId="3515"/>
    <cellStyle name="Normal 28 9 6" xfId="3516"/>
    <cellStyle name="Normal 28 9 7" xfId="3517"/>
    <cellStyle name="Normal 29" xfId="3518"/>
    <cellStyle name="Normal 29 2" xfId="3519"/>
    <cellStyle name="Normal 29 2 2" xfId="3520"/>
    <cellStyle name="Normal 29 2 2 2" xfId="3521"/>
    <cellStyle name="Normal 29 2 2 2 2" xfId="3522"/>
    <cellStyle name="Normal 29 2 2 3" xfId="3523"/>
    <cellStyle name="Normal 29 2 2 4" xfId="3524"/>
    <cellStyle name="Normal 29 2 3" xfId="3525"/>
    <cellStyle name="Normal 29 2 3 2" xfId="3526"/>
    <cellStyle name="Normal 29 2 4" xfId="3527"/>
    <cellStyle name="Normal 29 2 5" xfId="3528"/>
    <cellStyle name="Normal 29 3" xfId="3529"/>
    <cellStyle name="Normal 29 3 2" xfId="3530"/>
    <cellStyle name="Normal 29 3 2 2" xfId="3531"/>
    <cellStyle name="Normal 29 3 3" xfId="3532"/>
    <cellStyle name="Normal 29 3 4" xfId="3533"/>
    <cellStyle name="Normal 29 4" xfId="3534"/>
    <cellStyle name="Normal 29 4 2" xfId="3535"/>
    <cellStyle name="Normal 29 5" xfId="3536"/>
    <cellStyle name="Normal 29 6" xfId="3537"/>
    <cellStyle name="Normal 3" xfId="7"/>
    <cellStyle name="Normal 3 10" xfId="3538"/>
    <cellStyle name="Normal 3 10 2" xfId="3539"/>
    <cellStyle name="Normal 3 10 2 2" xfId="3540"/>
    <cellStyle name="Normal 3 10 2 2 2" xfId="3541"/>
    <cellStyle name="Normal 3 10 2 2 2 2" xfId="3542"/>
    <cellStyle name="Normal 3 10 2 2 3" xfId="3543"/>
    <cellStyle name="Normal 3 10 2 2 4" xfId="3544"/>
    <cellStyle name="Normal 3 10 2 3" xfId="3545"/>
    <cellStyle name="Normal 3 10 2 3 2" xfId="3546"/>
    <cellStyle name="Normal 3 10 2 4" xfId="3547"/>
    <cellStyle name="Normal 3 10 2 5" xfId="3548"/>
    <cellStyle name="Normal 3 10 3" xfId="3549"/>
    <cellStyle name="Normal 3 10 3 2" xfId="3550"/>
    <cellStyle name="Normal 3 10 3 2 2" xfId="3551"/>
    <cellStyle name="Normal 3 10 3 3" xfId="3552"/>
    <cellStyle name="Normal 3 10 3 4" xfId="3553"/>
    <cellStyle name="Normal 3 10 4" xfId="3554"/>
    <cellStyle name="Normal 3 10 4 2" xfId="3555"/>
    <cellStyle name="Normal 3 10 5" xfId="3556"/>
    <cellStyle name="Normal 3 10 6" xfId="3557"/>
    <cellStyle name="Normal 3 11" xfId="3558"/>
    <cellStyle name="Normal 3 11 2" xfId="3559"/>
    <cellStyle name="Normal 3 11 2 2" xfId="3560"/>
    <cellStyle name="Normal 3 11 2 2 2" xfId="3561"/>
    <cellStyle name="Normal 3 11 2 2 2 2" xfId="3562"/>
    <cellStyle name="Normal 3 11 2 2 3" xfId="3563"/>
    <cellStyle name="Normal 3 11 2 2 4" xfId="3564"/>
    <cellStyle name="Normal 3 11 2 3" xfId="3565"/>
    <cellStyle name="Normal 3 11 2 3 2" xfId="3566"/>
    <cellStyle name="Normal 3 11 2 4" xfId="3567"/>
    <cellStyle name="Normal 3 11 2 5" xfId="3568"/>
    <cellStyle name="Normal 3 11 3" xfId="3569"/>
    <cellStyle name="Normal 3 11 3 2" xfId="3570"/>
    <cellStyle name="Normal 3 11 3 2 2" xfId="3571"/>
    <cellStyle name="Normal 3 11 3 3" xfId="3572"/>
    <cellStyle name="Normal 3 11 3 4" xfId="3573"/>
    <cellStyle name="Normal 3 11 4" xfId="3574"/>
    <cellStyle name="Normal 3 11 4 2" xfId="3575"/>
    <cellStyle name="Normal 3 11 5" xfId="3576"/>
    <cellStyle name="Normal 3 11 6" xfId="3577"/>
    <cellStyle name="Normal 3 12" xfId="3578"/>
    <cellStyle name="Normal 3 12 2" xfId="3579"/>
    <cellStyle name="Normal 3 12 2 2" xfId="3580"/>
    <cellStyle name="Normal 3 12 2 2 2" xfId="3581"/>
    <cellStyle name="Normal 3 12 2 2 2 2" xfId="3582"/>
    <cellStyle name="Normal 3 12 2 2 3" xfId="3583"/>
    <cellStyle name="Normal 3 12 2 2 4" xfId="3584"/>
    <cellStyle name="Normal 3 12 2 3" xfId="3585"/>
    <cellStyle name="Normal 3 12 2 3 2" xfId="3586"/>
    <cellStyle name="Normal 3 12 2 4" xfId="3587"/>
    <cellStyle name="Normal 3 12 2 5" xfId="3588"/>
    <cellStyle name="Normal 3 12 3" xfId="3589"/>
    <cellStyle name="Normal 3 12 3 2" xfId="3590"/>
    <cellStyle name="Normal 3 12 3 2 2" xfId="3591"/>
    <cellStyle name="Normal 3 12 3 3" xfId="3592"/>
    <cellStyle name="Normal 3 12 3 4" xfId="3593"/>
    <cellStyle name="Normal 3 12 4" xfId="3594"/>
    <cellStyle name="Normal 3 12 4 2" xfId="3595"/>
    <cellStyle name="Normal 3 12 5" xfId="3596"/>
    <cellStyle name="Normal 3 12 6" xfId="3597"/>
    <cellStyle name="Normal 3 13" xfId="3598"/>
    <cellStyle name="Normal 3 14" xfId="3599"/>
    <cellStyle name="Normal 3 14 2" xfId="3600"/>
    <cellStyle name="Normal 3 14 2 2" xfId="3601"/>
    <cellStyle name="Normal 3 14 2 2 2" xfId="3602"/>
    <cellStyle name="Normal 3 14 2 3" xfId="3603"/>
    <cellStyle name="Normal 3 14 2 4" xfId="3604"/>
    <cellStyle name="Normal 3 14 3" xfId="3605"/>
    <cellStyle name="Normal 3 14 3 2" xfId="3606"/>
    <cellStyle name="Normal 3 14 4" xfId="3607"/>
    <cellStyle name="Normal 3 14 5" xfId="3608"/>
    <cellStyle name="Normal 3 15" xfId="3609"/>
    <cellStyle name="Normal 3 15 2" xfId="3610"/>
    <cellStyle name="Normal 3 15 2 2" xfId="3611"/>
    <cellStyle name="Normal 3 15 3" xfId="3612"/>
    <cellStyle name="Normal 3 15 4" xfId="3613"/>
    <cellStyle name="Normal 3 16" xfId="3614"/>
    <cellStyle name="Normal 3 16 2" xfId="3615"/>
    <cellStyle name="Normal 3 17" xfId="3616"/>
    <cellStyle name="Normal 3 17 2" xfId="5"/>
    <cellStyle name="Normal 3 18" xfId="3617"/>
    <cellStyle name="Normal 3 19" xfId="3618"/>
    <cellStyle name="Normal 3 2" xfId="8"/>
    <cellStyle name="Normal 3 2 2" xfId="3619"/>
    <cellStyle name="Normal 3 2 3" xfId="3620"/>
    <cellStyle name="Normal 3 2 4" xfId="3621"/>
    <cellStyle name="Normal 3 2 4 2" xfId="3622"/>
    <cellStyle name="Normal 3 2 4 2 2" xfId="3623"/>
    <cellStyle name="Normal 3 2 4 2 2 2" xfId="3624"/>
    <cellStyle name="Normal 3 2 4 2 3" xfId="3625"/>
    <cellStyle name="Normal 3 2 4 2 4" xfId="3626"/>
    <cellStyle name="Normal 3 2 4 3" xfId="3627"/>
    <cellStyle name="Normal 3 2 4 3 2" xfId="3628"/>
    <cellStyle name="Normal 3 2 4 4" xfId="3629"/>
    <cellStyle name="Normal 3 2 4 5" xfId="3630"/>
    <cellStyle name="Normal 3 2 5" xfId="3631"/>
    <cellStyle name="Normal 3 2 5 2" xfId="3632"/>
    <cellStyle name="Normal 3 2 5 2 2" xfId="3633"/>
    <cellStyle name="Normal 3 2 5 3" xfId="3634"/>
    <cellStyle name="Normal 3 2 5 4" xfId="3635"/>
    <cellStyle name="Normal 3 2 6" xfId="3636"/>
    <cellStyle name="Normal 3 2 6 2" xfId="3637"/>
    <cellStyle name="Normal 3 2 7" xfId="3638"/>
    <cellStyle name="Normal 3 2 8" xfId="3639"/>
    <cellStyle name="Normal 3 3" xfId="3640"/>
    <cellStyle name="Normal 3 3 2" xfId="3641"/>
    <cellStyle name="Normal 3 3 4" xfId="3642"/>
    <cellStyle name="Normal 3 4" xfId="3643"/>
    <cellStyle name="Normal 3 4 2" xfId="3644"/>
    <cellStyle name="Normal 3 5" xfId="3645"/>
    <cellStyle name="Normal 3 5 2" xfId="3646"/>
    <cellStyle name="Normal 3 5 3" xfId="3647"/>
    <cellStyle name="Normal 3 6" xfId="3648"/>
    <cellStyle name="Normal 3 6 2" xfId="3649"/>
    <cellStyle name="Normal 3 7" xfId="3650"/>
    <cellStyle name="Normal 3 7 2" xfId="3651"/>
    <cellStyle name="Normal 3 8" xfId="3652"/>
    <cellStyle name="Normal 3 8 2" xfId="3653"/>
    <cellStyle name="Normal 3 9" xfId="3654"/>
    <cellStyle name="Normal 30" xfId="3655"/>
    <cellStyle name="Normal 30 2" xfId="3656"/>
    <cellStyle name="Normal 30 2 2" xfId="3657"/>
    <cellStyle name="Normal 30 2 2 2" xfId="3658"/>
    <cellStyle name="Normal 30 2 2 2 2" xfId="3659"/>
    <cellStyle name="Normal 30 2 2 3" xfId="3660"/>
    <cellStyle name="Normal 30 2 2 4" xfId="3661"/>
    <cellStyle name="Normal 30 2 3" xfId="3662"/>
    <cellStyle name="Normal 30 2 3 2" xfId="3663"/>
    <cellStyle name="Normal 30 2 4" xfId="3664"/>
    <cellStyle name="Normal 30 2 5" xfId="3665"/>
    <cellStyle name="Normal 30 3" xfId="3666"/>
    <cellStyle name="Normal 30 3 2" xfId="3667"/>
    <cellStyle name="Normal 30 3 2 2" xfId="3668"/>
    <cellStyle name="Normal 30 3 3" xfId="3669"/>
    <cellStyle name="Normal 30 3 4" xfId="3670"/>
    <cellStyle name="Normal 30 4" xfId="3671"/>
    <cellStyle name="Normal 30 4 2" xfId="3672"/>
    <cellStyle name="Normal 30 5" xfId="3673"/>
    <cellStyle name="Normal 30 6" xfId="3674"/>
    <cellStyle name="Normal 31" xfId="3675"/>
    <cellStyle name="Normal 31 2" xfId="3676"/>
    <cellStyle name="Normal 32" xfId="3677"/>
    <cellStyle name="Normal 33" xfId="3678"/>
    <cellStyle name="Normal 33 2" xfId="3679"/>
    <cellStyle name="Normal 33 2 2" xfId="3680"/>
    <cellStyle name="Normal 33 2 2 2" xfId="3681"/>
    <cellStyle name="Normal 33 2 2 2 2" xfId="3682"/>
    <cellStyle name="Normal 33 2 2 3" xfId="3683"/>
    <cellStyle name="Normal 33 2 2 4" xfId="3684"/>
    <cellStyle name="Normal 33 2 3" xfId="3685"/>
    <cellStyle name="Normal 33 2 3 2" xfId="3686"/>
    <cellStyle name="Normal 33 2 4" xfId="3687"/>
    <cellStyle name="Normal 33 2 5" xfId="3688"/>
    <cellStyle name="Normal 33 3" xfId="3689"/>
    <cellStyle name="Normal 33 3 2" xfId="3690"/>
    <cellStyle name="Normal 33 3 2 2" xfId="3691"/>
    <cellStyle name="Normal 33 3 3" xfId="3692"/>
    <cellStyle name="Normal 33 3 4" xfId="3693"/>
    <cellStyle name="Normal 33 4" xfId="3694"/>
    <cellStyle name="Normal 33 4 2" xfId="3695"/>
    <cellStyle name="Normal 33 5" xfId="3696"/>
    <cellStyle name="Normal 33 6" xfId="3697"/>
    <cellStyle name="Normal 34" xfId="3698"/>
    <cellStyle name="Normal 34 2" xfId="3699"/>
    <cellStyle name="Normal 34 3" xfId="3700"/>
    <cellStyle name="Normal 34 3 2" xfId="3701"/>
    <cellStyle name="Normal 34 3 2 2" xfId="3702"/>
    <cellStyle name="Normal 34 3 2 2 2" xfId="3703"/>
    <cellStyle name="Normal 34 3 2 2 2 2" xfId="3704"/>
    <cellStyle name="Normal 34 3 2 2 3" xfId="3705"/>
    <cellStyle name="Normal 34 3 2 2 4" xfId="3706"/>
    <cellStyle name="Normal 34 3 2 3" xfId="3707"/>
    <cellStyle name="Normal 34 3 2 3 2" xfId="3708"/>
    <cellStyle name="Normal 34 3 2 4" xfId="3709"/>
    <cellStyle name="Normal 34 3 2 5" xfId="3710"/>
    <cellStyle name="Normal 34 3 3" xfId="3711"/>
    <cellStyle name="Normal 34 3 3 2" xfId="3712"/>
    <cellStyle name="Normal 34 3 3 2 2" xfId="3713"/>
    <cellStyle name="Normal 34 3 3 3" xfId="3714"/>
    <cellStyle name="Normal 34 3 3 4" xfId="3715"/>
    <cellStyle name="Normal 34 3 4" xfId="3716"/>
    <cellStyle name="Normal 34 3 4 2" xfId="3717"/>
    <cellStyle name="Normal 34 3 5" xfId="3718"/>
    <cellStyle name="Normal 34 3 6" xfId="3719"/>
    <cellStyle name="Normal 34 4" xfId="3720"/>
    <cellStyle name="Normal 34 4 2" xfId="3721"/>
    <cellStyle name="Normal 34 4 2 2" xfId="3722"/>
    <cellStyle name="Normal 34 4 2 2 2" xfId="3723"/>
    <cellStyle name="Normal 34 4 2 2 2 2" xfId="3724"/>
    <cellStyle name="Normal 34 4 2 2 3" xfId="3725"/>
    <cellStyle name="Normal 34 4 2 2 4" xfId="3726"/>
    <cellStyle name="Normal 34 4 2 3" xfId="3727"/>
    <cellStyle name="Normal 34 4 2 3 2" xfId="3728"/>
    <cellStyle name="Normal 34 4 2 4" xfId="3729"/>
    <cellStyle name="Normal 34 4 2 5" xfId="3730"/>
    <cellStyle name="Normal 34 4 3" xfId="3731"/>
    <cellStyle name="Normal 34 4 3 2" xfId="3732"/>
    <cellStyle name="Normal 34 4 3 2 2" xfId="3733"/>
    <cellStyle name="Normal 34 4 3 3" xfId="3734"/>
    <cellStyle name="Normal 34 4 3 4" xfId="3735"/>
    <cellStyle name="Normal 34 4 4" xfId="3736"/>
    <cellStyle name="Normal 34 4 4 2" xfId="3737"/>
    <cellStyle name="Normal 34 4 5" xfId="3738"/>
    <cellStyle name="Normal 34 4 6" xfId="3739"/>
    <cellStyle name="Normal 34 5" xfId="3740"/>
    <cellStyle name="Normal 34 5 2" xfId="3741"/>
    <cellStyle name="Normal 34 5 2 2" xfId="3742"/>
    <cellStyle name="Normal 34 5 2 2 2" xfId="3743"/>
    <cellStyle name="Normal 34 5 2 3" xfId="3744"/>
    <cellStyle name="Normal 34 5 2 4" xfId="3745"/>
    <cellStyle name="Normal 34 5 3" xfId="3746"/>
    <cellStyle name="Normal 34 5 3 2" xfId="3747"/>
    <cellStyle name="Normal 34 5 4" xfId="3748"/>
    <cellStyle name="Normal 34 5 5" xfId="3749"/>
    <cellStyle name="Normal 34 6" xfId="3750"/>
    <cellStyle name="Normal 34 6 2" xfId="3751"/>
    <cellStyle name="Normal 34 6 2 2" xfId="3752"/>
    <cellStyle name="Normal 34 6 3" xfId="3753"/>
    <cellStyle name="Normal 34 6 4" xfId="3754"/>
    <cellStyle name="Normal 34 7" xfId="3755"/>
    <cellStyle name="Normal 34 7 2" xfId="3756"/>
    <cellStyle name="Normal 34 8" xfId="3757"/>
    <cellStyle name="Normal 34 9" xfId="3758"/>
    <cellStyle name="Normal 35" xfId="3759"/>
    <cellStyle name="Normal 35 2" xfId="3760"/>
    <cellStyle name="Normal 35 2 2" xfId="3761"/>
    <cellStyle name="Normal 35 2 2 2" xfId="3762"/>
    <cellStyle name="Normal 35 2 2 2 2" xfId="3763"/>
    <cellStyle name="Normal 35 2 2 3" xfId="3764"/>
    <cellStyle name="Normal 35 2 2 4" xfId="3765"/>
    <cellStyle name="Normal 35 2 3" xfId="3766"/>
    <cellStyle name="Normal 35 2 3 2" xfId="3767"/>
    <cellStyle name="Normal 35 2 4" xfId="3768"/>
    <cellStyle name="Normal 35 2 5" xfId="3769"/>
    <cellStyle name="Normal 35 3" xfId="3770"/>
    <cellStyle name="Normal 35 3 2" xfId="3771"/>
    <cellStyle name="Normal 35 3 2 2" xfId="3772"/>
    <cellStyle name="Normal 35 3 3" xfId="3773"/>
    <cellStyle name="Normal 35 3 4" xfId="3774"/>
    <cellStyle name="Normal 35 4" xfId="3775"/>
    <cellStyle name="Normal 35 4 2" xfId="3776"/>
    <cellStyle name="Normal 35 5" xfId="3777"/>
    <cellStyle name="Normal 35 6" xfId="3778"/>
    <cellStyle name="Normal 36" xfId="3779"/>
    <cellStyle name="Normal 36 2" xfId="3780"/>
    <cellStyle name="Normal 36 2 2" xfId="3781"/>
    <cellStyle name="Normal 36 2 2 2" xfId="3782"/>
    <cellStyle name="Normal 36 2 2 2 2" xfId="3783"/>
    <cellStyle name="Normal 36 2 2 3" xfId="3784"/>
    <cellStyle name="Normal 36 2 2 4" xfId="3785"/>
    <cellStyle name="Normal 36 2 3" xfId="3786"/>
    <cellStyle name="Normal 36 2 3 2" xfId="3787"/>
    <cellStyle name="Normal 36 2 4" xfId="3788"/>
    <cellStyle name="Normal 36 2 5" xfId="3789"/>
    <cellStyle name="Normal 36 3" xfId="3790"/>
    <cellStyle name="Normal 36 3 2" xfId="3791"/>
    <cellStyle name="Normal 36 3 2 2" xfId="3792"/>
    <cellStyle name="Normal 36 3 3" xfId="3793"/>
    <cellStyle name="Normal 36 3 4" xfId="3794"/>
    <cellStyle name="Normal 36 4" xfId="3795"/>
    <cellStyle name="Normal 36 4 2" xfId="3796"/>
    <cellStyle name="Normal 36 5" xfId="3797"/>
    <cellStyle name="Normal 36 6" xfId="3798"/>
    <cellStyle name="Normal 37" xfId="3799"/>
    <cellStyle name="Normal 37 2" xfId="3800"/>
    <cellStyle name="Normal 37 2 2" xfId="3801"/>
    <cellStyle name="Normal 37 2 2 2" xfId="3802"/>
    <cellStyle name="Normal 37 2 2 2 2" xfId="3803"/>
    <cellStyle name="Normal 37 2 2 3" xfId="3804"/>
    <cellStyle name="Normal 37 2 2 4" xfId="3805"/>
    <cellStyle name="Normal 37 2 3" xfId="3806"/>
    <cellStyle name="Normal 37 2 3 2" xfId="3807"/>
    <cellStyle name="Normal 37 2 4" xfId="3808"/>
    <cellStyle name="Normal 37 2 5" xfId="3809"/>
    <cellStyle name="Normal 37 3" xfId="3810"/>
    <cellStyle name="Normal 37 3 2" xfId="3811"/>
    <cellStyle name="Normal 37 3 2 2" xfId="3812"/>
    <cellStyle name="Normal 37 3 3" xfId="3813"/>
    <cellStyle name="Normal 37 3 4" xfId="3814"/>
    <cellStyle name="Normal 37 4" xfId="3815"/>
    <cellStyle name="Normal 37 4 2" xfId="3816"/>
    <cellStyle name="Normal 37 5" xfId="3817"/>
    <cellStyle name="Normal 37 6" xfId="3818"/>
    <cellStyle name="Normal 38" xfId="3819"/>
    <cellStyle name="Normal 39" xfId="3820"/>
    <cellStyle name="Normal 39 2" xfId="3821"/>
    <cellStyle name="Normal 39 2 2" xfId="3822"/>
    <cellStyle name="Normal 39 2 2 2" xfId="3823"/>
    <cellStyle name="Normal 39 2 2 2 2" xfId="3824"/>
    <cellStyle name="Normal 39 2 2 3" xfId="3825"/>
    <cellStyle name="Normal 39 2 2 4" xfId="3826"/>
    <cellStyle name="Normal 39 2 3" xfId="3827"/>
    <cellStyle name="Normal 39 2 3 2" xfId="3828"/>
    <cellStyle name="Normal 39 2 4" xfId="3829"/>
    <cellStyle name="Normal 39 2 5" xfId="3830"/>
    <cellStyle name="Normal 39 3" xfId="3831"/>
    <cellStyle name="Normal 39 3 2" xfId="3832"/>
    <cellStyle name="Normal 39 3 2 2" xfId="3833"/>
    <cellStyle name="Normal 39 3 3" xfId="3834"/>
    <cellStyle name="Normal 39 3 4" xfId="3835"/>
    <cellStyle name="Normal 39 4" xfId="3836"/>
    <cellStyle name="Normal 39 4 2" xfId="3837"/>
    <cellStyle name="Normal 39 5" xfId="3838"/>
    <cellStyle name="Normal 39 6" xfId="3839"/>
    <cellStyle name="Normal 4" xfId="3840"/>
    <cellStyle name="Normal 4 10" xfId="3841"/>
    <cellStyle name="Normal 4 2" xfId="3842"/>
    <cellStyle name="Normal 4 2 2" xfId="3843"/>
    <cellStyle name="Normal 4 3" xfId="3844"/>
    <cellStyle name="Normal 4 3 2" xfId="3845"/>
    <cellStyle name="Normal 4 4" xfId="3846"/>
    <cellStyle name="Normal 4 4 2" xfId="3847"/>
    <cellStyle name="Normal 4 5" xfId="3848"/>
    <cellStyle name="Normal 4 5 2" xfId="3849"/>
    <cellStyle name="Normal 4 6" xfId="3850"/>
    <cellStyle name="Normal 4 6 2" xfId="3851"/>
    <cellStyle name="Normal 4 7" xfId="3852"/>
    <cellStyle name="Normal 4 7 2" xfId="3853"/>
    <cellStyle name="Normal 4 8" xfId="3854"/>
    <cellStyle name="Normal 4 8 2" xfId="3855"/>
    <cellStyle name="Normal 4 9" xfId="3856"/>
    <cellStyle name="Normal 40" xfId="3857"/>
    <cellStyle name="Normal 41" xfId="3858"/>
    <cellStyle name="Normal 42" xfId="3859"/>
    <cellStyle name="Normal 42 2" xfId="3860"/>
    <cellStyle name="Normal 42 2 2" xfId="3861"/>
    <cellStyle name="Normal 42 2 2 2" xfId="3862"/>
    <cellStyle name="Normal 42 2 2 2 2" xfId="3863"/>
    <cellStyle name="Normal 42 2 2 2 2 2" xfId="3864"/>
    <cellStyle name="Normal 42 2 2 2 2 2 2" xfId="3865"/>
    <cellStyle name="Normal 42 2 2 2 2 3" xfId="3866"/>
    <cellStyle name="Normal 42 2 2 2 2 4" xfId="3867"/>
    <cellStyle name="Normal 42 2 2 2 3" xfId="3868"/>
    <cellStyle name="Normal 42 2 2 2 3 2" xfId="3869"/>
    <cellStyle name="Normal 42 2 2 2 4" xfId="3870"/>
    <cellStyle name="Normal 42 2 2 2 5" xfId="3871"/>
    <cellStyle name="Normal 42 2 2 3" xfId="3872"/>
    <cellStyle name="Normal 42 2 2 3 2" xfId="3873"/>
    <cellStyle name="Normal 42 2 2 3 2 2" xfId="3874"/>
    <cellStyle name="Normal 42 2 2 3 3" xfId="3875"/>
    <cellStyle name="Normal 42 2 2 3 4" xfId="3876"/>
    <cellStyle name="Normal 42 2 2 4" xfId="3877"/>
    <cellStyle name="Normal 42 2 2 4 2" xfId="3878"/>
    <cellStyle name="Normal 42 2 2 5" xfId="3879"/>
    <cellStyle name="Normal 42 2 2 6" xfId="3880"/>
    <cellStyle name="Normal 42 2 3" xfId="3881"/>
    <cellStyle name="Normal 42 2 3 2" xfId="3882"/>
    <cellStyle name="Normal 42 2 3 2 2" xfId="3883"/>
    <cellStyle name="Normal 42 2 3 2 2 2" xfId="3884"/>
    <cellStyle name="Normal 42 2 3 2 2 2 2" xfId="3885"/>
    <cellStyle name="Normal 42 2 3 2 2 3" xfId="3886"/>
    <cellStyle name="Normal 42 2 3 2 2 4" xfId="3887"/>
    <cellStyle name="Normal 42 2 3 2 3" xfId="3888"/>
    <cellStyle name="Normal 42 2 3 2 3 2" xfId="3889"/>
    <cellStyle name="Normal 42 2 3 2 4" xfId="3890"/>
    <cellStyle name="Normal 42 2 3 2 5" xfId="3891"/>
    <cellStyle name="Normal 42 2 3 3" xfId="3892"/>
    <cellStyle name="Normal 42 2 3 3 2" xfId="3893"/>
    <cellStyle name="Normal 42 2 3 3 2 2" xfId="3894"/>
    <cellStyle name="Normal 42 2 3 3 3" xfId="3895"/>
    <cellStyle name="Normal 42 2 3 3 4" xfId="3896"/>
    <cellStyle name="Normal 42 2 3 4" xfId="3897"/>
    <cellStyle name="Normal 42 2 3 4 2" xfId="3898"/>
    <cellStyle name="Normal 42 2 3 5" xfId="3899"/>
    <cellStyle name="Normal 42 2 3 6" xfId="3900"/>
    <cellStyle name="Normal 42 2 4" xfId="3901"/>
    <cellStyle name="Normal 42 2 4 2" xfId="3902"/>
    <cellStyle name="Normal 42 2 4 2 2" xfId="3903"/>
    <cellStyle name="Normal 42 2 4 2 2 2" xfId="3904"/>
    <cellStyle name="Normal 42 2 4 2 3" xfId="3905"/>
    <cellStyle name="Normal 42 2 4 2 4" xfId="3906"/>
    <cellStyle name="Normal 42 2 4 3" xfId="3907"/>
    <cellStyle name="Normal 42 2 4 3 2" xfId="3908"/>
    <cellStyle name="Normal 42 2 4 4" xfId="3909"/>
    <cellStyle name="Normal 42 2 4 5" xfId="3910"/>
    <cellStyle name="Normal 42 2 5" xfId="3911"/>
    <cellStyle name="Normal 42 2 5 2" xfId="3912"/>
    <cellStyle name="Normal 42 2 5 2 2" xfId="3913"/>
    <cellStyle name="Normal 42 2 5 3" xfId="3914"/>
    <cellStyle name="Normal 42 2 5 4" xfId="3915"/>
    <cellStyle name="Normal 42 2 6" xfId="3916"/>
    <cellStyle name="Normal 42 2 6 2" xfId="3917"/>
    <cellStyle name="Normal 42 2 7" xfId="3918"/>
    <cellStyle name="Normal 42 2 8" xfId="3919"/>
    <cellStyle name="Normal 42 3" xfId="3920"/>
    <cellStyle name="Normal 42 3 2" xfId="3921"/>
    <cellStyle name="Normal 42 3 2 2" xfId="3922"/>
    <cellStyle name="Normal 42 3 2 2 2" xfId="3923"/>
    <cellStyle name="Normal 42 3 2 3" xfId="3924"/>
    <cellStyle name="Normal 42 3 2 4" xfId="3925"/>
    <cellStyle name="Normal 42 3 3" xfId="3926"/>
    <cellStyle name="Normal 42 3 3 2" xfId="3927"/>
    <cellStyle name="Normal 42 3 4" xfId="3928"/>
    <cellStyle name="Normal 42 3 5" xfId="3929"/>
    <cellStyle name="Normal 42 4" xfId="3930"/>
    <cellStyle name="Normal 42 4 2" xfId="3931"/>
    <cellStyle name="Normal 42 4 2 2" xfId="3932"/>
    <cellStyle name="Normal 42 4 3" xfId="3933"/>
    <cellStyle name="Normal 42 4 4" xfId="3934"/>
    <cellStyle name="Normal 42 5" xfId="3935"/>
    <cellStyle name="Normal 42 5 2" xfId="3936"/>
    <cellStyle name="Normal 42 6" xfId="3937"/>
    <cellStyle name="Normal 42 7" xfId="3938"/>
    <cellStyle name="Normal 43" xfId="3939"/>
    <cellStyle name="Normal 43 2" xfId="3940"/>
    <cellStyle name="Normal 43 2 2" xfId="3941"/>
    <cellStyle name="Normal 43 2 2 2" xfId="3942"/>
    <cellStyle name="Normal 43 2 2 2 2" xfId="3943"/>
    <cellStyle name="Normal 43 2 2 3" xfId="3944"/>
    <cellStyle name="Normal 43 2 2 4" xfId="3945"/>
    <cellStyle name="Normal 43 2 3" xfId="3946"/>
    <cellStyle name="Normal 43 2 3 2" xfId="3947"/>
    <cellStyle name="Normal 43 2 4" xfId="3948"/>
    <cellStyle name="Normal 43 2 5" xfId="3949"/>
    <cellStyle name="Normal 43 3" xfId="3950"/>
    <cellStyle name="Normal 43 3 2" xfId="3951"/>
    <cellStyle name="Normal 43 3 2 2" xfId="3952"/>
    <cellStyle name="Normal 43 3 3" xfId="3953"/>
    <cellStyle name="Normal 43 3 4" xfId="3954"/>
    <cellStyle name="Normal 43 4" xfId="3955"/>
    <cellStyle name="Normal 43 4 2" xfId="3956"/>
    <cellStyle name="Normal 43 5" xfId="3957"/>
    <cellStyle name="Normal 43 6" xfId="3958"/>
    <cellStyle name="Normal 44" xfId="3959"/>
    <cellStyle name="Normal 45" xfId="3960"/>
    <cellStyle name="Normal 46" xfId="3961"/>
    <cellStyle name="Normal 47" xfId="8317"/>
    <cellStyle name="Normal 48" xfId="3962"/>
    <cellStyle name="Normal 5" xfId="3963"/>
    <cellStyle name="Normal 5 10" xfId="3964"/>
    <cellStyle name="Normal 5 10 2" xfId="3965"/>
    <cellStyle name="Normal 5 10 2 2" xfId="3966"/>
    <cellStyle name="Normal 5 10 2 2 2" xfId="3967"/>
    <cellStyle name="Normal 5 10 2 2 2 2" xfId="3968"/>
    <cellStyle name="Normal 5 10 2 2 3" xfId="3969"/>
    <cellStyle name="Normal 5 10 2 2 4" xfId="3970"/>
    <cellStyle name="Normal 5 10 2 3" xfId="3971"/>
    <cellStyle name="Normal 5 10 2 3 2" xfId="3972"/>
    <cellStyle name="Normal 5 10 2 4" xfId="3973"/>
    <cellStyle name="Normal 5 10 2 5" xfId="3974"/>
    <cellStyle name="Normal 5 10 3" xfId="3975"/>
    <cellStyle name="Normal 5 10 3 2" xfId="3976"/>
    <cellStyle name="Normal 5 10 3 2 2" xfId="3977"/>
    <cellStyle name="Normal 5 10 3 3" xfId="3978"/>
    <cellStyle name="Normal 5 10 3 4" xfId="3979"/>
    <cellStyle name="Normal 5 10 4" xfId="3980"/>
    <cellStyle name="Normal 5 10 4 2" xfId="3981"/>
    <cellStyle name="Normal 5 10 5" xfId="3982"/>
    <cellStyle name="Normal 5 10 6" xfId="3983"/>
    <cellStyle name="Normal 5 11" xfId="3984"/>
    <cellStyle name="Normal 5 11 2" xfId="3985"/>
    <cellStyle name="Normal 5 11 2 2" xfId="3986"/>
    <cellStyle name="Normal 5 11 2 2 2" xfId="3987"/>
    <cellStyle name="Normal 5 11 2 2 2 2" xfId="3988"/>
    <cellStyle name="Normal 5 11 2 2 3" xfId="3989"/>
    <cellStyle name="Normal 5 11 2 2 4" xfId="3990"/>
    <cellStyle name="Normal 5 11 2 3" xfId="3991"/>
    <cellStyle name="Normal 5 11 2 3 2" xfId="3992"/>
    <cellStyle name="Normal 5 11 2 4" xfId="3993"/>
    <cellStyle name="Normal 5 11 2 5" xfId="3994"/>
    <cellStyle name="Normal 5 11 3" xfId="3995"/>
    <cellStyle name="Normal 5 11 3 2" xfId="3996"/>
    <cellStyle name="Normal 5 11 3 2 2" xfId="3997"/>
    <cellStyle name="Normal 5 11 3 3" xfId="3998"/>
    <cellStyle name="Normal 5 11 3 4" xfId="3999"/>
    <cellStyle name="Normal 5 11 4" xfId="4000"/>
    <cellStyle name="Normal 5 11 4 2" xfId="4001"/>
    <cellStyle name="Normal 5 11 5" xfId="4002"/>
    <cellStyle name="Normal 5 11 6" xfId="4003"/>
    <cellStyle name="Normal 5 12" xfId="4004"/>
    <cellStyle name="Normal 5 12 2" xfId="4005"/>
    <cellStyle name="Normal 5 12 2 2" xfId="4006"/>
    <cellStyle name="Normal 5 12 2 2 2" xfId="4007"/>
    <cellStyle name="Normal 5 12 2 2 2 2" xfId="4008"/>
    <cellStyle name="Normal 5 12 2 2 3" xfId="4009"/>
    <cellStyle name="Normal 5 12 2 2 4" xfId="4010"/>
    <cellStyle name="Normal 5 12 2 3" xfId="4011"/>
    <cellStyle name="Normal 5 12 2 3 2" xfId="4012"/>
    <cellStyle name="Normal 5 12 2 4" xfId="4013"/>
    <cellStyle name="Normal 5 12 2 5" xfId="4014"/>
    <cellStyle name="Normal 5 12 3" xfId="4015"/>
    <cellStyle name="Normal 5 12 3 2" xfId="4016"/>
    <cellStyle name="Normal 5 12 3 2 2" xfId="4017"/>
    <cellStyle name="Normal 5 12 3 3" xfId="4018"/>
    <cellStyle name="Normal 5 12 3 4" xfId="4019"/>
    <cellStyle name="Normal 5 12 4" xfId="4020"/>
    <cellStyle name="Normal 5 12 4 2" xfId="4021"/>
    <cellStyle name="Normal 5 12 5" xfId="4022"/>
    <cellStyle name="Normal 5 12 6" xfId="4023"/>
    <cellStyle name="Normal 5 13" xfId="4024"/>
    <cellStyle name="Normal 5 13 2" xfId="4025"/>
    <cellStyle name="Normal 5 13 2 2" xfId="4026"/>
    <cellStyle name="Normal 5 13 2 2 2" xfId="4027"/>
    <cellStyle name="Normal 5 13 2 3" xfId="4028"/>
    <cellStyle name="Normal 5 13 2 4" xfId="4029"/>
    <cellStyle name="Normal 5 13 3" xfId="4030"/>
    <cellStyle name="Normal 5 13 3 2" xfId="4031"/>
    <cellStyle name="Normal 5 13 4" xfId="4032"/>
    <cellStyle name="Normal 5 13 5" xfId="4033"/>
    <cellStyle name="Normal 5 14" xfId="4034"/>
    <cellStyle name="Normal 5 14 2" xfId="4035"/>
    <cellStyle name="Normal 5 14 2 2" xfId="4036"/>
    <cellStyle name="Normal 5 14 3" xfId="4037"/>
    <cellStyle name="Normal 5 14 4" xfId="4038"/>
    <cellStyle name="Normal 5 15" xfId="4039"/>
    <cellStyle name="Normal 5 15 2" xfId="4040"/>
    <cellStyle name="Normal 5 16" xfId="4041"/>
    <cellStyle name="Normal 5 17" xfId="4042"/>
    <cellStyle name="Normal 5 2" xfId="4043"/>
    <cellStyle name="Normal 5 2 10" xfId="4044"/>
    <cellStyle name="Normal 5 2 10 2" xfId="4045"/>
    <cellStyle name="Normal 5 2 11" xfId="4046"/>
    <cellStyle name="Normal 5 2 12" xfId="4047"/>
    <cellStyle name="Normal 5 2 2" xfId="4048"/>
    <cellStyle name="Normal 5 2 2 2" xfId="4049"/>
    <cellStyle name="Normal 5 2 2 2 2" xfId="4050"/>
    <cellStyle name="Normal 5 2 2 2 2 2" xfId="4051"/>
    <cellStyle name="Normal 5 2 2 2 2 2 2" xfId="4052"/>
    <cellStyle name="Normal 5 2 2 2 2 2 2 2" xfId="4053"/>
    <cellStyle name="Normal 5 2 2 2 2 2 3" xfId="4054"/>
    <cellStyle name="Normal 5 2 2 2 2 2 4" xfId="4055"/>
    <cellStyle name="Normal 5 2 2 2 2 3" xfId="4056"/>
    <cellStyle name="Normal 5 2 2 2 2 3 2" xfId="4057"/>
    <cellStyle name="Normal 5 2 2 2 2 4" xfId="4058"/>
    <cellStyle name="Normal 5 2 2 2 2 5" xfId="4059"/>
    <cellStyle name="Normal 5 2 2 2 3" xfId="4060"/>
    <cellStyle name="Normal 5 2 2 2 3 2" xfId="4061"/>
    <cellStyle name="Normal 5 2 2 2 3 2 2" xfId="4062"/>
    <cellStyle name="Normal 5 2 2 2 3 3" xfId="4063"/>
    <cellStyle name="Normal 5 2 2 2 3 4" xfId="4064"/>
    <cellStyle name="Normal 5 2 2 2 4" xfId="4065"/>
    <cellStyle name="Normal 5 2 2 2 4 2" xfId="4066"/>
    <cellStyle name="Normal 5 2 2 2 5" xfId="4067"/>
    <cellStyle name="Normal 5 2 2 2 6" xfId="4068"/>
    <cellStyle name="Normal 5 2 2 3" xfId="4069"/>
    <cellStyle name="Normal 5 2 2 3 2" xfId="4070"/>
    <cellStyle name="Normal 5 2 2 3 2 2" xfId="4071"/>
    <cellStyle name="Normal 5 2 2 3 2 2 2" xfId="4072"/>
    <cellStyle name="Normal 5 2 2 3 2 2 2 2" xfId="4073"/>
    <cellStyle name="Normal 5 2 2 3 2 2 3" xfId="4074"/>
    <cellStyle name="Normal 5 2 2 3 2 2 4" xfId="4075"/>
    <cellStyle name="Normal 5 2 2 3 2 3" xfId="4076"/>
    <cellStyle name="Normal 5 2 2 3 2 3 2" xfId="4077"/>
    <cellStyle name="Normal 5 2 2 3 2 4" xfId="4078"/>
    <cellStyle name="Normal 5 2 2 3 2 5" xfId="4079"/>
    <cellStyle name="Normal 5 2 2 3 3" xfId="4080"/>
    <cellStyle name="Normal 5 2 2 3 3 2" xfId="4081"/>
    <cellStyle name="Normal 5 2 2 3 3 2 2" xfId="4082"/>
    <cellStyle name="Normal 5 2 2 3 3 3" xfId="4083"/>
    <cellStyle name="Normal 5 2 2 3 3 4" xfId="4084"/>
    <cellStyle name="Normal 5 2 2 3 4" xfId="4085"/>
    <cellStyle name="Normal 5 2 2 3 4 2" xfId="4086"/>
    <cellStyle name="Normal 5 2 2 3 5" xfId="4087"/>
    <cellStyle name="Normal 5 2 2 3 6" xfId="4088"/>
    <cellStyle name="Normal 5 2 2 4" xfId="4089"/>
    <cellStyle name="Normal 5 2 2 4 2" xfId="4090"/>
    <cellStyle name="Normal 5 2 2 4 2 2" xfId="4091"/>
    <cellStyle name="Normal 5 2 2 4 2 2 2" xfId="4092"/>
    <cellStyle name="Normal 5 2 2 4 2 2 2 2" xfId="4093"/>
    <cellStyle name="Normal 5 2 2 4 2 2 3" xfId="4094"/>
    <cellStyle name="Normal 5 2 2 4 2 2 4" xfId="4095"/>
    <cellStyle name="Normal 5 2 2 4 2 3" xfId="4096"/>
    <cellStyle name="Normal 5 2 2 4 2 3 2" xfId="4097"/>
    <cellStyle name="Normal 5 2 2 4 2 4" xfId="4098"/>
    <cellStyle name="Normal 5 2 2 4 2 5" xfId="4099"/>
    <cellStyle name="Normal 5 2 2 4 3" xfId="4100"/>
    <cellStyle name="Normal 5 2 2 4 3 2" xfId="4101"/>
    <cellStyle name="Normal 5 2 2 4 3 2 2" xfId="4102"/>
    <cellStyle name="Normal 5 2 2 4 3 3" xfId="4103"/>
    <cellStyle name="Normal 5 2 2 4 3 4" xfId="4104"/>
    <cellStyle name="Normal 5 2 2 4 4" xfId="4105"/>
    <cellStyle name="Normal 5 2 2 4 4 2" xfId="4106"/>
    <cellStyle name="Normal 5 2 2 4 5" xfId="4107"/>
    <cellStyle name="Normal 5 2 2 4 6" xfId="4108"/>
    <cellStyle name="Normal 5 2 2 5" xfId="4109"/>
    <cellStyle name="Normal 5 2 2 5 2" xfId="4110"/>
    <cellStyle name="Normal 5 2 2 5 2 2" xfId="4111"/>
    <cellStyle name="Normal 5 2 2 5 2 2 2" xfId="4112"/>
    <cellStyle name="Normal 5 2 2 5 2 3" xfId="4113"/>
    <cellStyle name="Normal 5 2 2 5 2 4" xfId="4114"/>
    <cellStyle name="Normal 5 2 2 5 3" xfId="4115"/>
    <cellStyle name="Normal 5 2 2 5 3 2" xfId="4116"/>
    <cellStyle name="Normal 5 2 2 5 4" xfId="4117"/>
    <cellStyle name="Normal 5 2 2 5 5" xfId="4118"/>
    <cellStyle name="Normal 5 2 2 6" xfId="4119"/>
    <cellStyle name="Normal 5 2 2 6 2" xfId="4120"/>
    <cellStyle name="Normal 5 2 2 6 2 2" xfId="4121"/>
    <cellStyle name="Normal 5 2 2 6 3" xfId="4122"/>
    <cellStyle name="Normal 5 2 2 6 4" xfId="4123"/>
    <cellStyle name="Normal 5 2 2 7" xfId="4124"/>
    <cellStyle name="Normal 5 2 2 7 2" xfId="4125"/>
    <cellStyle name="Normal 5 2 2 8" xfId="4126"/>
    <cellStyle name="Normal 5 2 2 9" xfId="4127"/>
    <cellStyle name="Normal 5 2 3" xfId="4128"/>
    <cellStyle name="Normal 5 2 3 2" xfId="4129"/>
    <cellStyle name="Normal 5 2 3 2 2" xfId="4130"/>
    <cellStyle name="Normal 5 2 3 2 2 2" xfId="4131"/>
    <cellStyle name="Normal 5 2 3 2 2 2 2" xfId="4132"/>
    <cellStyle name="Normal 5 2 3 2 2 2 2 2" xfId="4133"/>
    <cellStyle name="Normal 5 2 3 2 2 2 3" xfId="4134"/>
    <cellStyle name="Normal 5 2 3 2 2 2 4" xfId="4135"/>
    <cellStyle name="Normal 5 2 3 2 2 3" xfId="4136"/>
    <cellStyle name="Normal 5 2 3 2 2 3 2" xfId="4137"/>
    <cellStyle name="Normal 5 2 3 2 2 4" xfId="4138"/>
    <cellStyle name="Normal 5 2 3 2 2 5" xfId="4139"/>
    <cellStyle name="Normal 5 2 3 2 3" xfId="4140"/>
    <cellStyle name="Normal 5 2 3 2 3 2" xfId="4141"/>
    <cellStyle name="Normal 5 2 3 2 3 2 2" xfId="4142"/>
    <cellStyle name="Normal 5 2 3 2 3 3" xfId="4143"/>
    <cellStyle name="Normal 5 2 3 2 3 4" xfId="4144"/>
    <cellStyle name="Normal 5 2 3 2 4" xfId="4145"/>
    <cellStyle name="Normal 5 2 3 2 4 2" xfId="4146"/>
    <cellStyle name="Normal 5 2 3 2 5" xfId="4147"/>
    <cellStyle name="Normal 5 2 3 2 6" xfId="4148"/>
    <cellStyle name="Normal 5 2 3 3" xfId="4149"/>
    <cellStyle name="Normal 5 2 3 3 2" xfId="4150"/>
    <cellStyle name="Normal 5 2 3 3 2 2" xfId="4151"/>
    <cellStyle name="Normal 5 2 3 3 2 2 2" xfId="4152"/>
    <cellStyle name="Normal 5 2 3 3 2 2 2 2" xfId="4153"/>
    <cellStyle name="Normal 5 2 3 3 2 2 3" xfId="4154"/>
    <cellStyle name="Normal 5 2 3 3 2 2 4" xfId="4155"/>
    <cellStyle name="Normal 5 2 3 3 2 3" xfId="4156"/>
    <cellStyle name="Normal 5 2 3 3 2 3 2" xfId="4157"/>
    <cellStyle name="Normal 5 2 3 3 2 4" xfId="4158"/>
    <cellStyle name="Normal 5 2 3 3 2 5" xfId="4159"/>
    <cellStyle name="Normal 5 2 3 3 3" xfId="4160"/>
    <cellStyle name="Normal 5 2 3 3 3 2" xfId="4161"/>
    <cellStyle name="Normal 5 2 3 3 3 2 2" xfId="4162"/>
    <cellStyle name="Normal 5 2 3 3 3 3" xfId="4163"/>
    <cellStyle name="Normal 5 2 3 3 3 4" xfId="4164"/>
    <cellStyle name="Normal 5 2 3 3 4" xfId="4165"/>
    <cellStyle name="Normal 5 2 3 3 4 2" xfId="4166"/>
    <cellStyle name="Normal 5 2 3 3 5" xfId="4167"/>
    <cellStyle name="Normal 5 2 3 3 6" xfId="4168"/>
    <cellStyle name="Normal 5 2 3 4" xfId="4169"/>
    <cellStyle name="Normal 5 2 3 4 2" xfId="4170"/>
    <cellStyle name="Normal 5 2 3 4 2 2" xfId="4171"/>
    <cellStyle name="Normal 5 2 3 4 2 2 2" xfId="4172"/>
    <cellStyle name="Normal 5 2 3 4 2 3" xfId="4173"/>
    <cellStyle name="Normal 5 2 3 4 2 4" xfId="4174"/>
    <cellStyle name="Normal 5 2 3 4 3" xfId="4175"/>
    <cellStyle name="Normal 5 2 3 4 3 2" xfId="4176"/>
    <cellStyle name="Normal 5 2 3 4 4" xfId="4177"/>
    <cellStyle name="Normal 5 2 3 4 5" xfId="4178"/>
    <cellStyle name="Normal 5 2 3 5" xfId="4179"/>
    <cellStyle name="Normal 5 2 3 5 2" xfId="4180"/>
    <cellStyle name="Normal 5 2 3 5 2 2" xfId="4181"/>
    <cellStyle name="Normal 5 2 3 5 3" xfId="4182"/>
    <cellStyle name="Normal 5 2 3 5 4" xfId="4183"/>
    <cellStyle name="Normal 5 2 3 6" xfId="4184"/>
    <cellStyle name="Normal 5 2 3 6 2" xfId="4185"/>
    <cellStyle name="Normal 5 2 3 7" xfId="4186"/>
    <cellStyle name="Normal 5 2 3 8" xfId="4187"/>
    <cellStyle name="Normal 5 2 4" xfId="4188"/>
    <cellStyle name="Normal 5 2 4 2" xfId="4189"/>
    <cellStyle name="Normal 5 2 4 2 2" xfId="4190"/>
    <cellStyle name="Normal 5 2 4 2 2 2" xfId="4191"/>
    <cellStyle name="Normal 5 2 4 2 2 2 2" xfId="4192"/>
    <cellStyle name="Normal 5 2 4 2 2 2 2 2" xfId="4193"/>
    <cellStyle name="Normal 5 2 4 2 2 2 3" xfId="4194"/>
    <cellStyle name="Normal 5 2 4 2 2 2 4" xfId="4195"/>
    <cellStyle name="Normal 5 2 4 2 2 3" xfId="4196"/>
    <cellStyle name="Normal 5 2 4 2 2 3 2" xfId="4197"/>
    <cellStyle name="Normal 5 2 4 2 2 4" xfId="4198"/>
    <cellStyle name="Normal 5 2 4 2 2 5" xfId="4199"/>
    <cellStyle name="Normal 5 2 4 2 3" xfId="4200"/>
    <cellStyle name="Normal 5 2 4 2 3 2" xfId="4201"/>
    <cellStyle name="Normal 5 2 4 2 3 2 2" xfId="4202"/>
    <cellStyle name="Normal 5 2 4 2 3 3" xfId="4203"/>
    <cellStyle name="Normal 5 2 4 2 3 4" xfId="4204"/>
    <cellStyle name="Normal 5 2 4 2 4" xfId="4205"/>
    <cellStyle name="Normal 5 2 4 2 4 2" xfId="4206"/>
    <cellStyle name="Normal 5 2 4 2 5" xfId="4207"/>
    <cellStyle name="Normal 5 2 4 2 6" xfId="4208"/>
    <cellStyle name="Normal 5 2 4 3" xfId="4209"/>
    <cellStyle name="Normal 5 2 4 3 2" xfId="4210"/>
    <cellStyle name="Normal 5 2 4 3 2 2" xfId="4211"/>
    <cellStyle name="Normal 5 2 4 3 2 2 2" xfId="4212"/>
    <cellStyle name="Normal 5 2 4 3 2 2 2 2" xfId="4213"/>
    <cellStyle name="Normal 5 2 4 3 2 2 3" xfId="4214"/>
    <cellStyle name="Normal 5 2 4 3 2 2 4" xfId="4215"/>
    <cellStyle name="Normal 5 2 4 3 2 3" xfId="4216"/>
    <cellStyle name="Normal 5 2 4 3 2 3 2" xfId="4217"/>
    <cellStyle name="Normal 5 2 4 3 2 4" xfId="4218"/>
    <cellStyle name="Normal 5 2 4 3 2 5" xfId="4219"/>
    <cellStyle name="Normal 5 2 4 3 3" xfId="4220"/>
    <cellStyle name="Normal 5 2 4 3 3 2" xfId="4221"/>
    <cellStyle name="Normal 5 2 4 3 3 2 2" xfId="4222"/>
    <cellStyle name="Normal 5 2 4 3 3 3" xfId="4223"/>
    <cellStyle name="Normal 5 2 4 3 3 4" xfId="4224"/>
    <cellStyle name="Normal 5 2 4 3 4" xfId="4225"/>
    <cellStyle name="Normal 5 2 4 3 4 2" xfId="4226"/>
    <cellStyle name="Normal 5 2 4 3 5" xfId="4227"/>
    <cellStyle name="Normal 5 2 4 3 6" xfId="4228"/>
    <cellStyle name="Normal 5 2 4 4" xfId="4229"/>
    <cellStyle name="Normal 5 2 4 4 2" xfId="4230"/>
    <cellStyle name="Normal 5 2 4 4 2 2" xfId="4231"/>
    <cellStyle name="Normal 5 2 4 4 2 2 2" xfId="4232"/>
    <cellStyle name="Normal 5 2 4 4 2 3" xfId="4233"/>
    <cellStyle name="Normal 5 2 4 4 2 4" xfId="4234"/>
    <cellStyle name="Normal 5 2 4 4 3" xfId="4235"/>
    <cellStyle name="Normal 5 2 4 4 3 2" xfId="4236"/>
    <cellStyle name="Normal 5 2 4 4 4" xfId="4237"/>
    <cellStyle name="Normal 5 2 4 4 5" xfId="4238"/>
    <cellStyle name="Normal 5 2 4 5" xfId="4239"/>
    <cellStyle name="Normal 5 2 4 5 2" xfId="4240"/>
    <cellStyle name="Normal 5 2 4 5 2 2" xfId="4241"/>
    <cellStyle name="Normal 5 2 4 5 3" xfId="4242"/>
    <cellStyle name="Normal 5 2 4 5 4" xfId="4243"/>
    <cellStyle name="Normal 5 2 4 6" xfId="4244"/>
    <cellStyle name="Normal 5 2 4 6 2" xfId="4245"/>
    <cellStyle name="Normal 5 2 4 7" xfId="4246"/>
    <cellStyle name="Normal 5 2 4 8" xfId="4247"/>
    <cellStyle name="Normal 5 2 5" xfId="4248"/>
    <cellStyle name="Normal 5 2 5 2" xfId="4249"/>
    <cellStyle name="Normal 5 2 5 2 2" xfId="4250"/>
    <cellStyle name="Normal 5 2 5 2 2 2" xfId="4251"/>
    <cellStyle name="Normal 5 2 5 2 2 2 2" xfId="4252"/>
    <cellStyle name="Normal 5 2 5 2 2 2 2 2" xfId="4253"/>
    <cellStyle name="Normal 5 2 5 2 2 2 3" xfId="4254"/>
    <cellStyle name="Normal 5 2 5 2 2 2 4" xfId="4255"/>
    <cellStyle name="Normal 5 2 5 2 2 3" xfId="4256"/>
    <cellStyle name="Normal 5 2 5 2 2 3 2" xfId="4257"/>
    <cellStyle name="Normal 5 2 5 2 2 4" xfId="4258"/>
    <cellStyle name="Normal 5 2 5 2 2 5" xfId="4259"/>
    <cellStyle name="Normal 5 2 5 2 3" xfId="4260"/>
    <cellStyle name="Normal 5 2 5 2 3 2" xfId="4261"/>
    <cellStyle name="Normal 5 2 5 2 3 2 2" xfId="4262"/>
    <cellStyle name="Normal 5 2 5 2 3 3" xfId="4263"/>
    <cellStyle name="Normal 5 2 5 2 3 4" xfId="4264"/>
    <cellStyle name="Normal 5 2 5 2 4" xfId="4265"/>
    <cellStyle name="Normal 5 2 5 2 4 2" xfId="4266"/>
    <cellStyle name="Normal 5 2 5 2 5" xfId="4267"/>
    <cellStyle name="Normal 5 2 5 2 6" xfId="4268"/>
    <cellStyle name="Normal 5 2 5 3" xfId="4269"/>
    <cellStyle name="Normal 5 2 5 3 2" xfId="4270"/>
    <cellStyle name="Normal 5 2 5 3 2 2" xfId="4271"/>
    <cellStyle name="Normal 5 2 5 3 2 2 2" xfId="4272"/>
    <cellStyle name="Normal 5 2 5 3 2 2 2 2" xfId="4273"/>
    <cellStyle name="Normal 5 2 5 3 2 2 3" xfId="4274"/>
    <cellStyle name="Normal 5 2 5 3 2 2 4" xfId="4275"/>
    <cellStyle name="Normal 5 2 5 3 2 3" xfId="4276"/>
    <cellStyle name="Normal 5 2 5 3 2 3 2" xfId="4277"/>
    <cellStyle name="Normal 5 2 5 3 2 4" xfId="4278"/>
    <cellStyle name="Normal 5 2 5 3 2 5" xfId="4279"/>
    <cellStyle name="Normal 5 2 5 3 3" xfId="4280"/>
    <cellStyle name="Normal 5 2 5 3 3 2" xfId="4281"/>
    <cellStyle name="Normal 5 2 5 3 3 2 2" xfId="4282"/>
    <cellStyle name="Normal 5 2 5 3 3 3" xfId="4283"/>
    <cellStyle name="Normal 5 2 5 3 3 4" xfId="4284"/>
    <cellStyle name="Normal 5 2 5 3 4" xfId="4285"/>
    <cellStyle name="Normal 5 2 5 3 4 2" xfId="4286"/>
    <cellStyle name="Normal 5 2 5 3 5" xfId="4287"/>
    <cellStyle name="Normal 5 2 5 3 6" xfId="4288"/>
    <cellStyle name="Normal 5 2 5 4" xfId="4289"/>
    <cellStyle name="Normal 5 2 5 4 2" xfId="4290"/>
    <cellStyle name="Normal 5 2 5 4 2 2" xfId="4291"/>
    <cellStyle name="Normal 5 2 5 4 2 2 2" xfId="4292"/>
    <cellStyle name="Normal 5 2 5 4 2 3" xfId="4293"/>
    <cellStyle name="Normal 5 2 5 4 2 4" xfId="4294"/>
    <cellStyle name="Normal 5 2 5 4 3" xfId="4295"/>
    <cellStyle name="Normal 5 2 5 4 3 2" xfId="4296"/>
    <cellStyle name="Normal 5 2 5 4 4" xfId="4297"/>
    <cellStyle name="Normal 5 2 5 4 5" xfId="4298"/>
    <cellStyle name="Normal 5 2 5 5" xfId="4299"/>
    <cellStyle name="Normal 5 2 5 5 2" xfId="4300"/>
    <cellStyle name="Normal 5 2 5 5 2 2" xfId="4301"/>
    <cellStyle name="Normal 5 2 5 5 3" xfId="4302"/>
    <cellStyle name="Normal 5 2 5 5 4" xfId="4303"/>
    <cellStyle name="Normal 5 2 5 6" xfId="4304"/>
    <cellStyle name="Normal 5 2 5 6 2" xfId="4305"/>
    <cellStyle name="Normal 5 2 5 7" xfId="4306"/>
    <cellStyle name="Normal 5 2 5 8" xfId="4307"/>
    <cellStyle name="Normal 5 2 6" xfId="4308"/>
    <cellStyle name="Normal 5 2 6 2" xfId="4309"/>
    <cellStyle name="Normal 5 2 6 2 2" xfId="4310"/>
    <cellStyle name="Normal 5 2 6 2 2 2" xfId="4311"/>
    <cellStyle name="Normal 5 2 6 2 2 2 2" xfId="4312"/>
    <cellStyle name="Normal 5 2 6 2 2 2 2 2" xfId="4313"/>
    <cellStyle name="Normal 5 2 6 2 2 2 3" xfId="4314"/>
    <cellStyle name="Normal 5 2 6 2 2 2 4" xfId="4315"/>
    <cellStyle name="Normal 5 2 6 2 2 3" xfId="4316"/>
    <cellStyle name="Normal 5 2 6 2 2 3 2" xfId="4317"/>
    <cellStyle name="Normal 5 2 6 2 2 4" xfId="4318"/>
    <cellStyle name="Normal 5 2 6 2 2 5" xfId="4319"/>
    <cellStyle name="Normal 5 2 6 2 3" xfId="4320"/>
    <cellStyle name="Normal 5 2 6 2 3 2" xfId="4321"/>
    <cellStyle name="Normal 5 2 6 2 3 2 2" xfId="4322"/>
    <cellStyle name="Normal 5 2 6 2 3 3" xfId="4323"/>
    <cellStyle name="Normal 5 2 6 2 3 4" xfId="4324"/>
    <cellStyle name="Normal 5 2 6 2 4" xfId="4325"/>
    <cellStyle name="Normal 5 2 6 2 4 2" xfId="4326"/>
    <cellStyle name="Normal 5 2 6 2 5" xfId="4327"/>
    <cellStyle name="Normal 5 2 6 2 6" xfId="4328"/>
    <cellStyle name="Normal 5 2 6 3" xfId="4329"/>
    <cellStyle name="Normal 5 2 6 3 2" xfId="4330"/>
    <cellStyle name="Normal 5 2 6 3 2 2" xfId="4331"/>
    <cellStyle name="Normal 5 2 6 3 2 2 2" xfId="4332"/>
    <cellStyle name="Normal 5 2 6 3 2 2 2 2" xfId="4333"/>
    <cellStyle name="Normal 5 2 6 3 2 2 3" xfId="4334"/>
    <cellStyle name="Normal 5 2 6 3 2 2 4" xfId="4335"/>
    <cellStyle name="Normal 5 2 6 3 2 3" xfId="4336"/>
    <cellStyle name="Normal 5 2 6 3 2 3 2" xfId="4337"/>
    <cellStyle name="Normal 5 2 6 3 2 4" xfId="4338"/>
    <cellStyle name="Normal 5 2 6 3 2 5" xfId="4339"/>
    <cellStyle name="Normal 5 2 6 3 3" xfId="4340"/>
    <cellStyle name="Normal 5 2 6 3 3 2" xfId="4341"/>
    <cellStyle name="Normal 5 2 6 3 3 2 2" xfId="4342"/>
    <cellStyle name="Normal 5 2 6 3 3 3" xfId="4343"/>
    <cellStyle name="Normal 5 2 6 3 3 4" xfId="4344"/>
    <cellStyle name="Normal 5 2 6 3 4" xfId="4345"/>
    <cellStyle name="Normal 5 2 6 3 4 2" xfId="4346"/>
    <cellStyle name="Normal 5 2 6 3 5" xfId="4347"/>
    <cellStyle name="Normal 5 2 6 3 6" xfId="4348"/>
    <cellStyle name="Normal 5 2 6 4" xfId="4349"/>
    <cellStyle name="Normal 5 2 6 4 2" xfId="4350"/>
    <cellStyle name="Normal 5 2 6 4 2 2" xfId="4351"/>
    <cellStyle name="Normal 5 2 6 4 2 2 2" xfId="4352"/>
    <cellStyle name="Normal 5 2 6 4 2 3" xfId="4353"/>
    <cellStyle name="Normal 5 2 6 4 2 4" xfId="4354"/>
    <cellStyle name="Normal 5 2 6 4 3" xfId="4355"/>
    <cellStyle name="Normal 5 2 6 4 3 2" xfId="4356"/>
    <cellStyle name="Normal 5 2 6 4 4" xfId="4357"/>
    <cellStyle name="Normal 5 2 6 4 5" xfId="4358"/>
    <cellStyle name="Normal 5 2 6 5" xfId="4359"/>
    <cellStyle name="Normal 5 2 6 5 2" xfId="4360"/>
    <cellStyle name="Normal 5 2 6 5 2 2" xfId="4361"/>
    <cellStyle name="Normal 5 2 6 5 3" xfId="4362"/>
    <cellStyle name="Normal 5 2 6 5 4" xfId="4363"/>
    <cellStyle name="Normal 5 2 6 6" xfId="4364"/>
    <cellStyle name="Normal 5 2 6 6 2" xfId="4365"/>
    <cellStyle name="Normal 5 2 6 7" xfId="4366"/>
    <cellStyle name="Normal 5 2 6 8" xfId="4367"/>
    <cellStyle name="Normal 5 2 7" xfId="4368"/>
    <cellStyle name="Normal 5 2 8" xfId="4369"/>
    <cellStyle name="Normal 5 2 8 2" xfId="4370"/>
    <cellStyle name="Normal 5 2 8 2 2" xfId="4371"/>
    <cellStyle name="Normal 5 2 8 2 2 2" xfId="4372"/>
    <cellStyle name="Normal 5 2 8 2 3" xfId="4373"/>
    <cellStyle name="Normal 5 2 8 2 4" xfId="4374"/>
    <cellStyle name="Normal 5 2 8 3" xfId="4375"/>
    <cellStyle name="Normal 5 2 8 3 2" xfId="4376"/>
    <cellStyle name="Normal 5 2 8 4" xfId="4377"/>
    <cellStyle name="Normal 5 2 8 5" xfId="4378"/>
    <cellStyle name="Normal 5 2 9" xfId="4379"/>
    <cellStyle name="Normal 5 2 9 2" xfId="4380"/>
    <cellStyle name="Normal 5 2 9 2 2" xfId="4381"/>
    <cellStyle name="Normal 5 2 9 3" xfId="4382"/>
    <cellStyle name="Normal 5 2 9 4" xfId="4383"/>
    <cellStyle name="Normal 5 3" xfId="4384"/>
    <cellStyle name="Normal 5 4" xfId="4385"/>
    <cellStyle name="Normal 5 5" xfId="4386"/>
    <cellStyle name="Normal 5 5 2" xfId="4387"/>
    <cellStyle name="Normal 5 6" xfId="4388"/>
    <cellStyle name="Normal 5 7" xfId="4389"/>
    <cellStyle name="Normal 5 7 10" xfId="4390"/>
    <cellStyle name="Normal 5 7 2" xfId="4391"/>
    <cellStyle name="Normal 5 7 2 2" xfId="4392"/>
    <cellStyle name="Normal 5 7 2 2 2" xfId="4393"/>
    <cellStyle name="Normal 5 7 2 2 2 2" xfId="4394"/>
    <cellStyle name="Normal 5 7 2 2 2 2 2" xfId="4395"/>
    <cellStyle name="Normal 5 7 2 2 2 2 2 2" xfId="4396"/>
    <cellStyle name="Normal 5 7 2 2 2 2 3" xfId="4397"/>
    <cellStyle name="Normal 5 7 2 2 2 2 4" xfId="4398"/>
    <cellStyle name="Normal 5 7 2 2 2 3" xfId="4399"/>
    <cellStyle name="Normal 5 7 2 2 2 3 2" xfId="4400"/>
    <cellStyle name="Normal 5 7 2 2 2 4" xfId="4401"/>
    <cellStyle name="Normal 5 7 2 2 2 5" xfId="4402"/>
    <cellStyle name="Normal 5 7 2 2 3" xfId="4403"/>
    <cellStyle name="Normal 5 7 2 2 3 2" xfId="4404"/>
    <cellStyle name="Normal 5 7 2 2 3 2 2" xfId="4405"/>
    <cellStyle name="Normal 5 7 2 2 3 3" xfId="4406"/>
    <cellStyle name="Normal 5 7 2 2 3 4" xfId="4407"/>
    <cellStyle name="Normal 5 7 2 2 4" xfId="4408"/>
    <cellStyle name="Normal 5 7 2 2 4 2" xfId="4409"/>
    <cellStyle name="Normal 5 7 2 2 5" xfId="4410"/>
    <cellStyle name="Normal 5 7 2 2 6" xfId="4411"/>
    <cellStyle name="Normal 5 7 2 3" xfId="4412"/>
    <cellStyle name="Normal 5 7 2 3 2" xfId="4413"/>
    <cellStyle name="Normal 5 7 2 3 2 2" xfId="4414"/>
    <cellStyle name="Normal 5 7 2 3 2 2 2" xfId="4415"/>
    <cellStyle name="Normal 5 7 2 3 2 2 2 2" xfId="4416"/>
    <cellStyle name="Normal 5 7 2 3 2 2 3" xfId="4417"/>
    <cellStyle name="Normal 5 7 2 3 2 2 4" xfId="4418"/>
    <cellStyle name="Normal 5 7 2 3 2 3" xfId="4419"/>
    <cellStyle name="Normal 5 7 2 3 2 3 2" xfId="4420"/>
    <cellStyle name="Normal 5 7 2 3 2 4" xfId="4421"/>
    <cellStyle name="Normal 5 7 2 3 2 5" xfId="4422"/>
    <cellStyle name="Normal 5 7 2 3 3" xfId="4423"/>
    <cellStyle name="Normal 5 7 2 3 3 2" xfId="4424"/>
    <cellStyle name="Normal 5 7 2 3 3 2 2" xfId="4425"/>
    <cellStyle name="Normal 5 7 2 3 3 3" xfId="4426"/>
    <cellStyle name="Normal 5 7 2 3 3 4" xfId="4427"/>
    <cellStyle name="Normal 5 7 2 3 4" xfId="4428"/>
    <cellStyle name="Normal 5 7 2 3 4 2" xfId="4429"/>
    <cellStyle name="Normal 5 7 2 3 5" xfId="4430"/>
    <cellStyle name="Normal 5 7 2 3 6" xfId="4431"/>
    <cellStyle name="Normal 5 7 2 4" xfId="4432"/>
    <cellStyle name="Normal 5 7 2 4 2" xfId="4433"/>
    <cellStyle name="Normal 5 7 2 4 2 2" xfId="4434"/>
    <cellStyle name="Normal 5 7 2 4 2 2 2" xfId="4435"/>
    <cellStyle name="Normal 5 7 2 4 2 2 2 2" xfId="4436"/>
    <cellStyle name="Normal 5 7 2 4 2 2 3" xfId="4437"/>
    <cellStyle name="Normal 5 7 2 4 2 2 4" xfId="4438"/>
    <cellStyle name="Normal 5 7 2 4 2 3" xfId="4439"/>
    <cellStyle name="Normal 5 7 2 4 2 3 2" xfId="4440"/>
    <cellStyle name="Normal 5 7 2 4 2 4" xfId="4441"/>
    <cellStyle name="Normal 5 7 2 4 2 5" xfId="4442"/>
    <cellStyle name="Normal 5 7 2 4 3" xfId="4443"/>
    <cellStyle name="Normal 5 7 2 4 3 2" xfId="4444"/>
    <cellStyle name="Normal 5 7 2 4 3 2 2" xfId="4445"/>
    <cellStyle name="Normal 5 7 2 4 3 3" xfId="4446"/>
    <cellStyle name="Normal 5 7 2 4 3 4" xfId="4447"/>
    <cellStyle name="Normal 5 7 2 4 4" xfId="4448"/>
    <cellStyle name="Normal 5 7 2 4 4 2" xfId="4449"/>
    <cellStyle name="Normal 5 7 2 4 5" xfId="4450"/>
    <cellStyle name="Normal 5 7 2 4 6" xfId="4451"/>
    <cellStyle name="Normal 5 7 2 5" xfId="4452"/>
    <cellStyle name="Normal 5 7 2 5 2" xfId="4453"/>
    <cellStyle name="Normal 5 7 2 5 2 2" xfId="4454"/>
    <cellStyle name="Normal 5 7 2 5 2 2 2" xfId="4455"/>
    <cellStyle name="Normal 5 7 2 5 2 3" xfId="4456"/>
    <cellStyle name="Normal 5 7 2 5 2 4" xfId="4457"/>
    <cellStyle name="Normal 5 7 2 5 3" xfId="4458"/>
    <cellStyle name="Normal 5 7 2 5 3 2" xfId="4459"/>
    <cellStyle name="Normal 5 7 2 5 4" xfId="4460"/>
    <cellStyle name="Normal 5 7 2 5 5" xfId="4461"/>
    <cellStyle name="Normal 5 7 2 6" xfId="4462"/>
    <cellStyle name="Normal 5 7 2 6 2" xfId="4463"/>
    <cellStyle name="Normal 5 7 2 6 2 2" xfId="4464"/>
    <cellStyle name="Normal 5 7 2 6 3" xfId="4465"/>
    <cellStyle name="Normal 5 7 2 6 4" xfId="4466"/>
    <cellStyle name="Normal 5 7 2 7" xfId="4467"/>
    <cellStyle name="Normal 5 7 2 7 2" xfId="4468"/>
    <cellStyle name="Normal 5 7 2 8" xfId="4469"/>
    <cellStyle name="Normal 5 7 2 9" xfId="4470"/>
    <cellStyle name="Normal 5 7 3" xfId="4471"/>
    <cellStyle name="Normal 5 7 3 2" xfId="4472"/>
    <cellStyle name="Normal 5 7 3 2 2" xfId="4473"/>
    <cellStyle name="Normal 5 7 3 2 2 2" xfId="4474"/>
    <cellStyle name="Normal 5 7 3 2 2 2 2" xfId="4475"/>
    <cellStyle name="Normal 5 7 3 2 2 2 2 2" xfId="4476"/>
    <cellStyle name="Normal 5 7 3 2 2 2 3" xfId="4477"/>
    <cellStyle name="Normal 5 7 3 2 2 2 4" xfId="4478"/>
    <cellStyle name="Normal 5 7 3 2 2 3" xfId="4479"/>
    <cellStyle name="Normal 5 7 3 2 2 3 2" xfId="4480"/>
    <cellStyle name="Normal 5 7 3 2 2 4" xfId="4481"/>
    <cellStyle name="Normal 5 7 3 2 2 5" xfId="4482"/>
    <cellStyle name="Normal 5 7 3 2 3" xfId="4483"/>
    <cellStyle name="Normal 5 7 3 2 3 2" xfId="4484"/>
    <cellStyle name="Normal 5 7 3 2 3 2 2" xfId="4485"/>
    <cellStyle name="Normal 5 7 3 2 3 3" xfId="4486"/>
    <cellStyle name="Normal 5 7 3 2 3 4" xfId="4487"/>
    <cellStyle name="Normal 5 7 3 2 4" xfId="4488"/>
    <cellStyle name="Normal 5 7 3 2 4 2" xfId="4489"/>
    <cellStyle name="Normal 5 7 3 2 5" xfId="4490"/>
    <cellStyle name="Normal 5 7 3 2 6" xfId="4491"/>
    <cellStyle name="Normal 5 7 3 3" xfId="4492"/>
    <cellStyle name="Normal 5 7 3 3 2" xfId="4493"/>
    <cellStyle name="Normal 5 7 3 3 2 2" xfId="4494"/>
    <cellStyle name="Normal 5 7 3 3 2 2 2" xfId="4495"/>
    <cellStyle name="Normal 5 7 3 3 2 2 2 2" xfId="4496"/>
    <cellStyle name="Normal 5 7 3 3 2 2 3" xfId="4497"/>
    <cellStyle name="Normal 5 7 3 3 2 2 4" xfId="4498"/>
    <cellStyle name="Normal 5 7 3 3 2 3" xfId="4499"/>
    <cellStyle name="Normal 5 7 3 3 2 3 2" xfId="4500"/>
    <cellStyle name="Normal 5 7 3 3 2 4" xfId="4501"/>
    <cellStyle name="Normal 5 7 3 3 2 5" xfId="4502"/>
    <cellStyle name="Normal 5 7 3 3 3" xfId="4503"/>
    <cellStyle name="Normal 5 7 3 3 3 2" xfId="4504"/>
    <cellStyle name="Normal 5 7 3 3 3 2 2" xfId="4505"/>
    <cellStyle name="Normal 5 7 3 3 3 3" xfId="4506"/>
    <cellStyle name="Normal 5 7 3 3 3 4" xfId="4507"/>
    <cellStyle name="Normal 5 7 3 3 4" xfId="4508"/>
    <cellStyle name="Normal 5 7 3 3 4 2" xfId="4509"/>
    <cellStyle name="Normal 5 7 3 3 5" xfId="4510"/>
    <cellStyle name="Normal 5 7 3 3 6" xfId="4511"/>
    <cellStyle name="Normal 5 7 3 4" xfId="4512"/>
    <cellStyle name="Normal 5 7 3 4 2" xfId="4513"/>
    <cellStyle name="Normal 5 7 3 4 2 2" xfId="4514"/>
    <cellStyle name="Normal 5 7 3 4 2 2 2" xfId="4515"/>
    <cellStyle name="Normal 5 7 3 4 2 2 2 2" xfId="4516"/>
    <cellStyle name="Normal 5 7 3 4 2 2 2 2 2" xfId="4517"/>
    <cellStyle name="Normal 5 7 3 4 2 2 2 3" xfId="4518"/>
    <cellStyle name="Normal 5 7 3 4 2 2 2 4" xfId="4519"/>
    <cellStyle name="Normal 5 7 3 4 2 2 3" xfId="4520"/>
    <cellStyle name="Normal 5 7 3 4 2 2 3 2" xfId="4521"/>
    <cellStyle name="Normal 5 7 3 4 2 2 4" xfId="4522"/>
    <cellStyle name="Normal 5 7 3 4 2 2 5" xfId="4523"/>
    <cellStyle name="Normal 5 7 3 4 2 3" xfId="4524"/>
    <cellStyle name="Normal 5 7 3 4 2 3 2" xfId="4525"/>
    <cellStyle name="Normal 5 7 3 4 2 3 2 2" xfId="4526"/>
    <cellStyle name="Normal 5 7 3 4 2 3 3" xfId="4527"/>
    <cellStyle name="Normal 5 7 3 4 2 3 4" xfId="4528"/>
    <cellStyle name="Normal 5 7 3 4 2 4" xfId="4529"/>
    <cellStyle name="Normal 5 7 3 4 2 4 2" xfId="4530"/>
    <cellStyle name="Normal 5 7 3 4 2 5" xfId="4531"/>
    <cellStyle name="Normal 5 7 3 4 2 6" xfId="4532"/>
    <cellStyle name="Normal 5 7 3 4 3" xfId="4533"/>
    <cellStyle name="Normal 5 7 3 4 3 2" xfId="4534"/>
    <cellStyle name="Normal 5 7 3 4 3 2 2" xfId="4535"/>
    <cellStyle name="Normal 5 7 3 4 3 2 2 2" xfId="4536"/>
    <cellStyle name="Normal 5 7 3 4 3 2 2 2 2" xfId="4537"/>
    <cellStyle name="Normal 5 7 3 4 3 2 2 3" xfId="4538"/>
    <cellStyle name="Normal 5 7 3 4 3 2 2 4" xfId="4539"/>
    <cellStyle name="Normal 5 7 3 4 3 2 3" xfId="4540"/>
    <cellStyle name="Normal 5 7 3 4 3 2 3 2" xfId="4541"/>
    <cellStyle name="Normal 5 7 3 4 3 2 4" xfId="4542"/>
    <cellStyle name="Normal 5 7 3 4 3 2 5" xfId="4543"/>
    <cellStyle name="Normal 5 7 3 4 3 3" xfId="4544"/>
    <cellStyle name="Normal 5 7 3 4 3 3 2" xfId="4545"/>
    <cellStyle name="Normal 5 7 3 4 3 3 2 2" xfId="4546"/>
    <cellStyle name="Normal 5 7 3 4 3 3 3" xfId="4547"/>
    <cellStyle name="Normal 5 7 3 4 3 3 4" xfId="4548"/>
    <cellStyle name="Normal 5 7 3 4 3 4" xfId="4549"/>
    <cellStyle name="Normal 5 7 3 4 3 4 2" xfId="4550"/>
    <cellStyle name="Normal 5 7 3 4 3 5" xfId="4551"/>
    <cellStyle name="Normal 5 7 3 4 3 6" xfId="4552"/>
    <cellStyle name="Normal 5 7 3 4 4" xfId="4553"/>
    <cellStyle name="Normal 5 7 3 4 4 2" xfId="4554"/>
    <cellStyle name="Normal 5 7 3 4 4 2 2" xfId="4555"/>
    <cellStyle name="Normal 5 7 3 4 4 2 2 2" xfId="4556"/>
    <cellStyle name="Normal 5 7 3 4 4 2 3" xfId="4557"/>
    <cellStyle name="Normal 5 7 3 4 4 2 4" xfId="4558"/>
    <cellStyle name="Normal 5 7 3 4 4 3" xfId="4559"/>
    <cellStyle name="Normal 5 7 3 4 4 3 2" xfId="4560"/>
    <cellStyle name="Normal 5 7 3 4 4 4" xfId="4561"/>
    <cellStyle name="Normal 5 7 3 4 4 5" xfId="4562"/>
    <cellStyle name="Normal 5 7 3 4 5" xfId="4563"/>
    <cellStyle name="Normal 5 7 3 4 5 2" xfId="4564"/>
    <cellStyle name="Normal 5 7 3 4 5 2 2" xfId="4565"/>
    <cellStyle name="Normal 5 7 3 4 5 3" xfId="4566"/>
    <cellStyle name="Normal 5 7 3 4 5 4" xfId="4567"/>
    <cellStyle name="Normal 5 7 3 4 6" xfId="4568"/>
    <cellStyle name="Normal 5 7 3 4 6 2" xfId="4569"/>
    <cellStyle name="Normal 5 7 3 4 7" xfId="4570"/>
    <cellStyle name="Normal 5 7 3 4 8" xfId="4571"/>
    <cellStyle name="Normal 5 7 3 5" xfId="4572"/>
    <cellStyle name="Normal 5 7 3 5 2" xfId="4573"/>
    <cellStyle name="Normal 5 7 3 5 2 2" xfId="4574"/>
    <cellStyle name="Normal 5 7 3 5 2 2 2" xfId="4575"/>
    <cellStyle name="Normal 5 7 3 5 2 3" xfId="4576"/>
    <cellStyle name="Normal 5 7 3 5 2 4" xfId="4577"/>
    <cellStyle name="Normal 5 7 3 5 3" xfId="4578"/>
    <cellStyle name="Normal 5 7 3 5 3 2" xfId="4579"/>
    <cellStyle name="Normal 5 7 3 5 4" xfId="4580"/>
    <cellStyle name="Normal 5 7 3 5 5" xfId="4581"/>
    <cellStyle name="Normal 5 7 3 6" xfId="4582"/>
    <cellStyle name="Normal 5 7 3 6 2" xfId="4583"/>
    <cellStyle name="Normal 5 7 3 6 2 2" xfId="4584"/>
    <cellStyle name="Normal 5 7 3 6 3" xfId="4585"/>
    <cellStyle name="Normal 5 7 3 6 4" xfId="4586"/>
    <cellStyle name="Normal 5 7 3 7" xfId="4587"/>
    <cellStyle name="Normal 5 7 3 7 2" xfId="4588"/>
    <cellStyle name="Normal 5 7 3 8" xfId="4589"/>
    <cellStyle name="Normal 5 7 3 9" xfId="4590"/>
    <cellStyle name="Normal 5 7 4" xfId="4591"/>
    <cellStyle name="Normal 5 7 4 2" xfId="4592"/>
    <cellStyle name="Normal 5 7 4 2 2" xfId="4593"/>
    <cellStyle name="Normal 5 7 4 2 2 2" xfId="4594"/>
    <cellStyle name="Normal 5 7 4 2 2 2 2" xfId="4595"/>
    <cellStyle name="Normal 5 7 4 2 2 3" xfId="4596"/>
    <cellStyle name="Normal 5 7 4 2 2 4" xfId="4597"/>
    <cellStyle name="Normal 5 7 4 2 3" xfId="4598"/>
    <cellStyle name="Normal 5 7 4 2 3 2" xfId="4599"/>
    <cellStyle name="Normal 5 7 4 2 4" xfId="4600"/>
    <cellStyle name="Normal 5 7 4 2 5" xfId="4601"/>
    <cellStyle name="Normal 5 7 4 3" xfId="4602"/>
    <cellStyle name="Normal 5 7 4 3 2" xfId="4603"/>
    <cellStyle name="Normal 5 7 4 3 2 2" xfId="4604"/>
    <cellStyle name="Normal 5 7 4 3 3" xfId="4605"/>
    <cellStyle name="Normal 5 7 4 3 4" xfId="4606"/>
    <cellStyle name="Normal 5 7 4 4" xfId="4607"/>
    <cellStyle name="Normal 5 7 4 4 2" xfId="4608"/>
    <cellStyle name="Normal 5 7 4 5" xfId="4609"/>
    <cellStyle name="Normal 5 7 4 6" xfId="4610"/>
    <cellStyle name="Normal 5 7 5" xfId="4611"/>
    <cellStyle name="Normal 5 7 5 2" xfId="4612"/>
    <cellStyle name="Normal 5 7 5 2 2" xfId="4613"/>
    <cellStyle name="Normal 5 7 5 2 2 2" xfId="4614"/>
    <cellStyle name="Normal 5 7 5 2 2 2 2" xfId="4615"/>
    <cellStyle name="Normal 5 7 5 2 2 3" xfId="4616"/>
    <cellStyle name="Normal 5 7 5 2 2 4" xfId="4617"/>
    <cellStyle name="Normal 5 7 5 2 3" xfId="4618"/>
    <cellStyle name="Normal 5 7 5 2 3 2" xfId="4619"/>
    <cellStyle name="Normal 5 7 5 2 4" xfId="4620"/>
    <cellStyle name="Normal 5 7 5 2 5" xfId="4621"/>
    <cellStyle name="Normal 5 7 5 3" xfId="4622"/>
    <cellStyle name="Normal 5 7 5 3 2" xfId="4623"/>
    <cellStyle name="Normal 5 7 5 3 2 2" xfId="4624"/>
    <cellStyle name="Normal 5 7 5 3 3" xfId="4625"/>
    <cellStyle name="Normal 5 7 5 3 4" xfId="4626"/>
    <cellStyle name="Normal 5 7 5 4" xfId="4627"/>
    <cellStyle name="Normal 5 7 5 4 2" xfId="4628"/>
    <cellStyle name="Normal 5 7 5 5" xfId="4629"/>
    <cellStyle name="Normal 5 7 5 6" xfId="4630"/>
    <cellStyle name="Normal 5 7 6" xfId="4631"/>
    <cellStyle name="Normal 5 7 6 2" xfId="4632"/>
    <cellStyle name="Normal 5 7 6 2 2" xfId="4633"/>
    <cellStyle name="Normal 5 7 6 2 2 2" xfId="4634"/>
    <cellStyle name="Normal 5 7 6 2 3" xfId="4635"/>
    <cellStyle name="Normal 5 7 6 2 4" xfId="4636"/>
    <cellStyle name="Normal 5 7 6 3" xfId="4637"/>
    <cellStyle name="Normal 5 7 6 3 2" xfId="4638"/>
    <cellStyle name="Normal 5 7 6 4" xfId="4639"/>
    <cellStyle name="Normal 5 7 6 5" xfId="4640"/>
    <cellStyle name="Normal 5 7 7" xfId="4641"/>
    <cellStyle name="Normal 5 7 7 2" xfId="4642"/>
    <cellStyle name="Normal 5 7 7 2 2" xfId="4643"/>
    <cellStyle name="Normal 5 7 7 3" xfId="4644"/>
    <cellStyle name="Normal 5 7 7 4" xfId="4645"/>
    <cellStyle name="Normal 5 7 8" xfId="4646"/>
    <cellStyle name="Normal 5 7 8 2" xfId="4647"/>
    <cellStyle name="Normal 5 7 9" xfId="4648"/>
    <cellStyle name="Normal 5 8" xfId="4649"/>
    <cellStyle name="Normal 5 8 2" xfId="4650"/>
    <cellStyle name="Normal 5 8 2 2" xfId="4651"/>
    <cellStyle name="Normal 5 8 2 2 2" xfId="4652"/>
    <cellStyle name="Normal 5 8 2 2 2 2" xfId="4653"/>
    <cellStyle name="Normal 5 8 2 2 2 2 2" xfId="4654"/>
    <cellStyle name="Normal 5 8 2 2 2 3" xfId="4655"/>
    <cellStyle name="Normal 5 8 2 2 2 4" xfId="4656"/>
    <cellStyle name="Normal 5 8 2 2 3" xfId="4657"/>
    <cellStyle name="Normal 5 8 2 2 3 2" xfId="4658"/>
    <cellStyle name="Normal 5 8 2 2 4" xfId="4659"/>
    <cellStyle name="Normal 5 8 2 2 5" xfId="4660"/>
    <cellStyle name="Normal 5 8 2 3" xfId="4661"/>
    <cellStyle name="Normal 5 8 2 3 2" xfId="4662"/>
    <cellStyle name="Normal 5 8 2 3 2 2" xfId="4663"/>
    <cellStyle name="Normal 5 8 2 3 3" xfId="4664"/>
    <cellStyle name="Normal 5 8 2 3 4" xfId="4665"/>
    <cellStyle name="Normal 5 8 2 4" xfId="4666"/>
    <cellStyle name="Normal 5 8 2 4 2" xfId="4667"/>
    <cellStyle name="Normal 5 8 2 5" xfId="4668"/>
    <cellStyle name="Normal 5 8 2 6" xfId="4669"/>
    <cellStyle name="Normal 5 8 3" xfId="4670"/>
    <cellStyle name="Normal 5 8 3 2" xfId="4671"/>
    <cellStyle name="Normal 5 8 3 2 2" xfId="4672"/>
    <cellStyle name="Normal 5 8 3 2 2 2" xfId="4673"/>
    <cellStyle name="Normal 5 8 3 2 2 2 2" xfId="4674"/>
    <cellStyle name="Normal 5 8 3 2 2 3" xfId="4675"/>
    <cellStyle name="Normal 5 8 3 2 2 4" xfId="4676"/>
    <cellStyle name="Normal 5 8 3 2 3" xfId="4677"/>
    <cellStyle name="Normal 5 8 3 2 3 2" xfId="4678"/>
    <cellStyle name="Normal 5 8 3 2 4" xfId="4679"/>
    <cellStyle name="Normal 5 8 3 2 5" xfId="4680"/>
    <cellStyle name="Normal 5 8 3 3" xfId="4681"/>
    <cellStyle name="Normal 5 8 3 3 2" xfId="4682"/>
    <cellStyle name="Normal 5 8 3 3 2 2" xfId="4683"/>
    <cellStyle name="Normal 5 8 3 3 3" xfId="4684"/>
    <cellStyle name="Normal 5 8 3 3 4" xfId="4685"/>
    <cellStyle name="Normal 5 8 3 4" xfId="4686"/>
    <cellStyle name="Normal 5 8 3 4 2" xfId="4687"/>
    <cellStyle name="Normal 5 8 3 5" xfId="4688"/>
    <cellStyle name="Normal 5 8 3 6" xfId="4689"/>
    <cellStyle name="Normal 5 8 4" xfId="4690"/>
    <cellStyle name="Normal 5 8 4 2" xfId="4691"/>
    <cellStyle name="Normal 5 8 4 2 2" xfId="4692"/>
    <cellStyle name="Normal 5 8 4 2 2 2" xfId="4693"/>
    <cellStyle name="Normal 5 8 4 2 2 2 2" xfId="4694"/>
    <cellStyle name="Normal 5 8 4 2 2 3" xfId="4695"/>
    <cellStyle name="Normal 5 8 4 2 2 4" xfId="4696"/>
    <cellStyle name="Normal 5 8 4 2 3" xfId="4697"/>
    <cellStyle name="Normal 5 8 4 2 3 2" xfId="4698"/>
    <cellStyle name="Normal 5 8 4 2 4" xfId="4699"/>
    <cellStyle name="Normal 5 8 4 2 5" xfId="4700"/>
    <cellStyle name="Normal 5 8 4 3" xfId="4701"/>
    <cellStyle name="Normal 5 8 4 3 2" xfId="4702"/>
    <cellStyle name="Normal 5 8 4 3 2 2" xfId="4703"/>
    <cellStyle name="Normal 5 8 4 3 3" xfId="4704"/>
    <cellStyle name="Normal 5 8 4 3 4" xfId="4705"/>
    <cellStyle name="Normal 5 8 4 4" xfId="4706"/>
    <cellStyle name="Normal 5 8 4 4 2" xfId="4707"/>
    <cellStyle name="Normal 5 8 4 5" xfId="4708"/>
    <cellStyle name="Normal 5 8 4 6" xfId="4709"/>
    <cellStyle name="Normal 5 8 5" xfId="4710"/>
    <cellStyle name="Normal 5 8 5 2" xfId="4711"/>
    <cellStyle name="Normal 5 8 5 2 2" xfId="4712"/>
    <cellStyle name="Normal 5 8 5 2 2 2" xfId="4713"/>
    <cellStyle name="Normal 5 8 5 2 3" xfId="4714"/>
    <cellStyle name="Normal 5 8 5 2 4" xfId="4715"/>
    <cellStyle name="Normal 5 8 5 3" xfId="4716"/>
    <cellStyle name="Normal 5 8 5 3 2" xfId="4717"/>
    <cellStyle name="Normal 5 8 5 4" xfId="4718"/>
    <cellStyle name="Normal 5 8 5 5" xfId="4719"/>
    <cellStyle name="Normal 5 8 6" xfId="4720"/>
    <cellStyle name="Normal 5 8 6 2" xfId="4721"/>
    <cellStyle name="Normal 5 8 6 2 2" xfId="4722"/>
    <cellStyle name="Normal 5 8 6 3" xfId="4723"/>
    <cellStyle name="Normal 5 8 6 4" xfId="4724"/>
    <cellStyle name="Normal 5 8 7" xfId="4725"/>
    <cellStyle name="Normal 5 8 7 2" xfId="4726"/>
    <cellStyle name="Normal 5 8 8" xfId="4727"/>
    <cellStyle name="Normal 5 8 9" xfId="4728"/>
    <cellStyle name="Normal 5 9" xfId="4729"/>
    <cellStyle name="Normal 5 9 2" xfId="4730"/>
    <cellStyle name="Normal 5 9 2 2" xfId="4731"/>
    <cellStyle name="Normal 5 9 2 2 2" xfId="4732"/>
    <cellStyle name="Normal 5 9 2 2 2 2" xfId="4733"/>
    <cellStyle name="Normal 5 9 2 2 3" xfId="4734"/>
    <cellStyle name="Normal 5 9 2 2 4" xfId="4735"/>
    <cellStyle name="Normal 5 9 2 3" xfId="4736"/>
    <cellStyle name="Normal 5 9 2 3 2" xfId="4737"/>
    <cellStyle name="Normal 5 9 2 4" xfId="4738"/>
    <cellStyle name="Normal 5 9 2 5" xfId="4739"/>
    <cellStyle name="Normal 5 9 3" xfId="4740"/>
    <cellStyle name="Normal 5 9 3 2" xfId="4741"/>
    <cellStyle name="Normal 5 9 3 2 2" xfId="4742"/>
    <cellStyle name="Normal 5 9 3 3" xfId="4743"/>
    <cellStyle name="Normal 5 9 3 4" xfId="4744"/>
    <cellStyle name="Normal 5 9 4" xfId="4745"/>
    <cellStyle name="Normal 5 9 4 2" xfId="4746"/>
    <cellStyle name="Normal 5 9 5" xfId="4747"/>
    <cellStyle name="Normal 5 9 6" xfId="4748"/>
    <cellStyle name="Normal 6" xfId="4749"/>
    <cellStyle name="Normal 6 10" xfId="4750"/>
    <cellStyle name="Normal 6 11" xfId="4751"/>
    <cellStyle name="Normal 6 12" xfId="4752"/>
    <cellStyle name="Normal 6 13" xfId="4753"/>
    <cellStyle name="Normal 6 14" xfId="4754"/>
    <cellStyle name="Normal 6 15" xfId="4755"/>
    <cellStyle name="Normal 6 16" xfId="4756"/>
    <cellStyle name="Normal 6 17" xfId="4757"/>
    <cellStyle name="Normal 6 18" xfId="4758"/>
    <cellStyle name="Normal 6 19" xfId="4759"/>
    <cellStyle name="Normal 6 2" xfId="4760"/>
    <cellStyle name="Normal 6 20" xfId="4761"/>
    <cellStyle name="Normal 6 21" xfId="4762"/>
    <cellStyle name="Normal 6 22" xfId="4763"/>
    <cellStyle name="Normal 6 23" xfId="4764"/>
    <cellStyle name="Normal 6 24" xfId="4765"/>
    <cellStyle name="Normal 6 25" xfId="4766"/>
    <cellStyle name="Normal 6 26" xfId="4767"/>
    <cellStyle name="Normal 6 27" xfId="4768"/>
    <cellStyle name="Normal 6 28" xfId="4769"/>
    <cellStyle name="Normal 6 29" xfId="4770"/>
    <cellStyle name="Normal 6 3" xfId="4771"/>
    <cellStyle name="Normal 6 30" xfId="4772"/>
    <cellStyle name="Normal 6 31" xfId="4773"/>
    <cellStyle name="Normal 6 32" xfId="4774"/>
    <cellStyle name="Normal 6 33" xfId="4775"/>
    <cellStyle name="Normal 6 34" xfId="4776"/>
    <cellStyle name="Normal 6 35" xfId="4777"/>
    <cellStyle name="Normal 6 36" xfId="4778"/>
    <cellStyle name="Normal 6 37" xfId="4779"/>
    <cellStyle name="Normal 6 38" xfId="4780"/>
    <cellStyle name="Normal 6 4" xfId="4781"/>
    <cellStyle name="Normal 6 5" xfId="4782"/>
    <cellStyle name="Normal 6 6" xfId="4783"/>
    <cellStyle name="Normal 6 7" xfId="4784"/>
    <cellStyle name="Normal 6 8" xfId="4785"/>
    <cellStyle name="Normal 6 9" xfId="4786"/>
    <cellStyle name="Normal 7" xfId="4787"/>
    <cellStyle name="Normal 7 10" xfId="4788"/>
    <cellStyle name="Normal 7 10 2" xfId="4789"/>
    <cellStyle name="Normal 7 10 2 2" xfId="4790"/>
    <cellStyle name="Normal 7 10 2 2 2" xfId="4791"/>
    <cellStyle name="Normal 7 10 2 2 2 2" xfId="4792"/>
    <cellStyle name="Normal 7 10 2 2 3" xfId="4793"/>
    <cellStyle name="Normal 7 10 2 2 4" xfId="4794"/>
    <cellStyle name="Normal 7 10 2 3" xfId="4795"/>
    <cellStyle name="Normal 7 10 2 3 2" xfId="4796"/>
    <cellStyle name="Normal 7 10 2 4" xfId="4797"/>
    <cellStyle name="Normal 7 10 2 5" xfId="4798"/>
    <cellStyle name="Normal 7 10 3" xfId="4799"/>
    <cellStyle name="Normal 7 10 3 2" xfId="4800"/>
    <cellStyle name="Normal 7 10 3 2 2" xfId="4801"/>
    <cellStyle name="Normal 7 10 3 3" xfId="4802"/>
    <cellStyle name="Normal 7 10 3 4" xfId="4803"/>
    <cellStyle name="Normal 7 10 4" xfId="4804"/>
    <cellStyle name="Normal 7 10 4 2" xfId="4805"/>
    <cellStyle name="Normal 7 10 5" xfId="4806"/>
    <cellStyle name="Normal 7 10 6" xfId="4807"/>
    <cellStyle name="Normal 7 11" xfId="4808"/>
    <cellStyle name="Normal 7 11 2" xfId="4809"/>
    <cellStyle name="Normal 7 11 2 2" xfId="4810"/>
    <cellStyle name="Normal 7 11 2 2 2" xfId="4811"/>
    <cellStyle name="Normal 7 11 2 2 2 2" xfId="4812"/>
    <cellStyle name="Normal 7 11 2 2 3" xfId="4813"/>
    <cellStyle name="Normal 7 11 2 2 4" xfId="4814"/>
    <cellStyle name="Normal 7 11 2 3" xfId="4815"/>
    <cellStyle name="Normal 7 11 2 3 2" xfId="4816"/>
    <cellStyle name="Normal 7 11 2 4" xfId="4817"/>
    <cellStyle name="Normal 7 11 2 5" xfId="4818"/>
    <cellStyle name="Normal 7 11 3" xfId="4819"/>
    <cellStyle name="Normal 7 11 3 2" xfId="4820"/>
    <cellStyle name="Normal 7 11 3 2 2" xfId="4821"/>
    <cellStyle name="Normal 7 11 3 3" xfId="4822"/>
    <cellStyle name="Normal 7 11 3 4" xfId="4823"/>
    <cellStyle name="Normal 7 11 4" xfId="4824"/>
    <cellStyle name="Normal 7 11 4 2" xfId="4825"/>
    <cellStyle name="Normal 7 11 5" xfId="4826"/>
    <cellStyle name="Normal 7 11 6" xfId="4827"/>
    <cellStyle name="Normal 7 12" xfId="4828"/>
    <cellStyle name="Normal 7 12 2" xfId="4829"/>
    <cellStyle name="Normal 7 12 2 2" xfId="4830"/>
    <cellStyle name="Normal 7 12 2 2 2" xfId="4831"/>
    <cellStyle name="Normal 7 12 2 2 2 2" xfId="4832"/>
    <cellStyle name="Normal 7 12 2 2 3" xfId="4833"/>
    <cellStyle name="Normal 7 12 2 2 4" xfId="4834"/>
    <cellStyle name="Normal 7 12 2 3" xfId="4835"/>
    <cellStyle name="Normal 7 12 2 3 2" xfId="4836"/>
    <cellStyle name="Normal 7 12 2 4" xfId="4837"/>
    <cellStyle name="Normal 7 12 2 5" xfId="4838"/>
    <cellStyle name="Normal 7 12 3" xfId="4839"/>
    <cellStyle name="Normal 7 12 3 2" xfId="4840"/>
    <cellStyle name="Normal 7 12 3 2 2" xfId="4841"/>
    <cellStyle name="Normal 7 12 3 3" xfId="4842"/>
    <cellStyle name="Normal 7 12 3 4" xfId="4843"/>
    <cellStyle name="Normal 7 12 4" xfId="4844"/>
    <cellStyle name="Normal 7 12 4 2" xfId="4845"/>
    <cellStyle name="Normal 7 12 5" xfId="4846"/>
    <cellStyle name="Normal 7 12 6" xfId="4847"/>
    <cellStyle name="Normal 7 13" xfId="4848"/>
    <cellStyle name="Normal 7 14" xfId="4849"/>
    <cellStyle name="Normal 7 15" xfId="4850"/>
    <cellStyle name="Normal 7 16" xfId="4851"/>
    <cellStyle name="Normal 7 17" xfId="4852"/>
    <cellStyle name="Normal 7 18" xfId="4853"/>
    <cellStyle name="Normal 7 19" xfId="4854"/>
    <cellStyle name="Normal 7 2" xfId="4855"/>
    <cellStyle name="Normal 7 2 2" xfId="4856"/>
    <cellStyle name="Normal 7 2 2 2" xfId="4857"/>
    <cellStyle name="Normal 7 2 2 2 2" xfId="4858"/>
    <cellStyle name="Normal 7 2 2 2 2 2" xfId="4859"/>
    <cellStyle name="Normal 7 2 2 2 2 2 2" xfId="4860"/>
    <cellStyle name="Normal 7 2 2 2 2 3" xfId="4861"/>
    <cellStyle name="Normal 7 2 2 2 2 4" xfId="4862"/>
    <cellStyle name="Normal 7 2 2 2 3" xfId="4863"/>
    <cellStyle name="Normal 7 2 2 2 3 2" xfId="4864"/>
    <cellStyle name="Normal 7 2 2 2 4" xfId="4865"/>
    <cellStyle name="Normal 7 2 2 2 5" xfId="4866"/>
    <cellStyle name="Normal 7 2 2 3" xfId="4867"/>
    <cellStyle name="Normal 7 2 2 3 2" xfId="4868"/>
    <cellStyle name="Normal 7 2 2 3 2 2" xfId="4869"/>
    <cellStyle name="Normal 7 2 2 3 3" xfId="4870"/>
    <cellStyle name="Normal 7 2 2 3 4" xfId="4871"/>
    <cellStyle name="Normal 7 2 2 4" xfId="4872"/>
    <cellStyle name="Normal 7 2 2 4 2" xfId="4873"/>
    <cellStyle name="Normal 7 2 2 5" xfId="4874"/>
    <cellStyle name="Normal 7 2 2 6" xfId="4875"/>
    <cellStyle name="Normal 7 2 3" xfId="4876"/>
    <cellStyle name="Normal 7 2 3 2" xfId="4877"/>
    <cellStyle name="Normal 7 2 3 2 2" xfId="4878"/>
    <cellStyle name="Normal 7 2 3 2 2 2" xfId="4879"/>
    <cellStyle name="Normal 7 2 3 2 2 2 2" xfId="4880"/>
    <cellStyle name="Normal 7 2 3 2 2 3" xfId="4881"/>
    <cellStyle name="Normal 7 2 3 2 2 4" xfId="4882"/>
    <cellStyle name="Normal 7 2 3 2 3" xfId="4883"/>
    <cellStyle name="Normal 7 2 3 2 3 2" xfId="4884"/>
    <cellStyle name="Normal 7 2 3 2 4" xfId="4885"/>
    <cellStyle name="Normal 7 2 3 2 5" xfId="4886"/>
    <cellStyle name="Normal 7 2 3 3" xfId="4887"/>
    <cellStyle name="Normal 7 2 3 3 2" xfId="4888"/>
    <cellStyle name="Normal 7 2 3 3 2 2" xfId="4889"/>
    <cellStyle name="Normal 7 2 3 3 3" xfId="4890"/>
    <cellStyle name="Normal 7 2 3 3 4" xfId="4891"/>
    <cellStyle name="Normal 7 2 3 4" xfId="4892"/>
    <cellStyle name="Normal 7 2 3 4 2" xfId="4893"/>
    <cellStyle name="Normal 7 2 3 5" xfId="4894"/>
    <cellStyle name="Normal 7 2 3 6" xfId="4895"/>
    <cellStyle name="Normal 7 2 4" xfId="4896"/>
    <cellStyle name="Normal 7 2 4 2" xfId="4897"/>
    <cellStyle name="Normal 7 2 4 2 2" xfId="4898"/>
    <cellStyle name="Normal 7 2 4 2 2 2" xfId="4899"/>
    <cellStyle name="Normal 7 2 4 2 3" xfId="4900"/>
    <cellStyle name="Normal 7 2 4 2 4" xfId="4901"/>
    <cellStyle name="Normal 7 2 4 3" xfId="4902"/>
    <cellStyle name="Normal 7 2 4 3 2" xfId="4903"/>
    <cellStyle name="Normal 7 2 4 4" xfId="4904"/>
    <cellStyle name="Normal 7 2 4 5" xfId="4905"/>
    <cellStyle name="Normal 7 2 5" xfId="4906"/>
    <cellStyle name="Normal 7 2 5 2" xfId="4907"/>
    <cellStyle name="Normal 7 2 5 2 2" xfId="4908"/>
    <cellStyle name="Normal 7 2 5 3" xfId="4909"/>
    <cellStyle name="Normal 7 2 5 4" xfId="4910"/>
    <cellStyle name="Normal 7 2 6" xfId="4911"/>
    <cellStyle name="Normal 7 2 6 2" xfId="4912"/>
    <cellStyle name="Normal 7 2 7" xfId="4913"/>
    <cellStyle name="Normal 7 2 8" xfId="4914"/>
    <cellStyle name="Normal 7 20" xfId="4915"/>
    <cellStyle name="Normal 7 21" xfId="4916"/>
    <cellStyle name="Normal 7 22" xfId="4917"/>
    <cellStyle name="Normal 7 23" xfId="4918"/>
    <cellStyle name="Normal 7 24" xfId="4919"/>
    <cellStyle name="Normal 7 25" xfId="4920"/>
    <cellStyle name="Normal 7 26" xfId="4921"/>
    <cellStyle name="Normal 7 27" xfId="4922"/>
    <cellStyle name="Normal 7 28" xfId="4923"/>
    <cellStyle name="Normal 7 29" xfId="4924"/>
    <cellStyle name="Normal 7 3" xfId="4925"/>
    <cellStyle name="Normal 7 3 2" xfId="4926"/>
    <cellStyle name="Normal 7 3 2 2" xfId="4927"/>
    <cellStyle name="Normal 7 3 2 2 2" xfId="4928"/>
    <cellStyle name="Normal 7 3 2 2 2 2" xfId="4929"/>
    <cellStyle name="Normal 7 3 2 2 2 2 2" xfId="4930"/>
    <cellStyle name="Normal 7 3 2 2 2 3" xfId="4931"/>
    <cellStyle name="Normal 7 3 2 2 2 4" xfId="4932"/>
    <cellStyle name="Normal 7 3 2 2 3" xfId="4933"/>
    <cellStyle name="Normal 7 3 2 2 3 2" xfId="4934"/>
    <cellStyle name="Normal 7 3 2 2 4" xfId="4935"/>
    <cellStyle name="Normal 7 3 2 2 5" xfId="4936"/>
    <cellStyle name="Normal 7 3 2 3" xfId="4937"/>
    <cellStyle name="Normal 7 3 2 3 2" xfId="4938"/>
    <cellStyle name="Normal 7 3 2 3 2 2" xfId="4939"/>
    <cellStyle name="Normal 7 3 2 3 3" xfId="4940"/>
    <cellStyle name="Normal 7 3 2 3 4" xfId="4941"/>
    <cellStyle name="Normal 7 3 2 4" xfId="4942"/>
    <cellStyle name="Normal 7 3 2 4 2" xfId="4943"/>
    <cellStyle name="Normal 7 3 2 5" xfId="4944"/>
    <cellStyle name="Normal 7 3 2 6" xfId="4945"/>
    <cellStyle name="Normal 7 3 3" xfId="4946"/>
    <cellStyle name="Normal 7 3 3 2" xfId="4947"/>
    <cellStyle name="Normal 7 3 3 2 2" xfId="4948"/>
    <cellStyle name="Normal 7 3 3 2 2 2" xfId="4949"/>
    <cellStyle name="Normal 7 3 3 2 2 2 2" xfId="4950"/>
    <cellStyle name="Normal 7 3 3 2 2 3" xfId="4951"/>
    <cellStyle name="Normal 7 3 3 2 2 4" xfId="4952"/>
    <cellStyle name="Normal 7 3 3 2 3" xfId="4953"/>
    <cellStyle name="Normal 7 3 3 2 3 2" xfId="4954"/>
    <cellStyle name="Normal 7 3 3 2 4" xfId="4955"/>
    <cellStyle name="Normal 7 3 3 2 5" xfId="4956"/>
    <cellStyle name="Normal 7 3 3 3" xfId="4957"/>
    <cellStyle name="Normal 7 3 3 3 2" xfId="4958"/>
    <cellStyle name="Normal 7 3 3 3 2 2" xfId="4959"/>
    <cellStyle name="Normal 7 3 3 3 3" xfId="4960"/>
    <cellStyle name="Normal 7 3 3 3 4" xfId="4961"/>
    <cellStyle name="Normal 7 3 3 4" xfId="4962"/>
    <cellStyle name="Normal 7 3 3 4 2" xfId="4963"/>
    <cellStyle name="Normal 7 3 3 5" xfId="4964"/>
    <cellStyle name="Normal 7 3 3 6" xfId="4965"/>
    <cellStyle name="Normal 7 3 4" xfId="4966"/>
    <cellStyle name="Normal 7 3 4 2" xfId="4967"/>
    <cellStyle name="Normal 7 3 4 2 2" xfId="4968"/>
    <cellStyle name="Normal 7 3 4 2 2 2" xfId="4969"/>
    <cellStyle name="Normal 7 3 4 2 3" xfId="4970"/>
    <cellStyle name="Normal 7 3 4 2 4" xfId="4971"/>
    <cellStyle name="Normal 7 3 4 3" xfId="4972"/>
    <cellStyle name="Normal 7 3 4 3 2" xfId="4973"/>
    <cellStyle name="Normal 7 3 4 4" xfId="4974"/>
    <cellStyle name="Normal 7 3 4 5" xfId="4975"/>
    <cellStyle name="Normal 7 3 5" xfId="4976"/>
    <cellStyle name="Normal 7 3 5 2" xfId="4977"/>
    <cellStyle name="Normal 7 3 5 2 2" xfId="4978"/>
    <cellStyle name="Normal 7 3 5 3" xfId="4979"/>
    <cellStyle name="Normal 7 3 5 4" xfId="4980"/>
    <cellStyle name="Normal 7 3 6" xfId="4981"/>
    <cellStyle name="Normal 7 3 6 2" xfId="4982"/>
    <cellStyle name="Normal 7 3 7" xfId="4983"/>
    <cellStyle name="Normal 7 3 8" xfId="4984"/>
    <cellStyle name="Normal 7 30" xfId="4985"/>
    <cellStyle name="Normal 7 31" xfId="4986"/>
    <cellStyle name="Normal 7 32" xfId="4987"/>
    <cellStyle name="Normal 7 33" xfId="4988"/>
    <cellStyle name="Normal 7 34" xfId="4989"/>
    <cellStyle name="Normal 7 4" xfId="4990"/>
    <cellStyle name="Normal 7 4 2" xfId="4991"/>
    <cellStyle name="Normal 7 4 2 2" xfId="4992"/>
    <cellStyle name="Normal 7 4 2 2 2" xfId="4993"/>
    <cellStyle name="Normal 7 4 2 2 2 2" xfId="4994"/>
    <cellStyle name="Normal 7 4 2 2 2 2 2" xfId="4995"/>
    <cellStyle name="Normal 7 4 2 2 2 3" xfId="4996"/>
    <cellStyle name="Normal 7 4 2 2 2 4" xfId="4997"/>
    <cellStyle name="Normal 7 4 2 2 3" xfId="4998"/>
    <cellStyle name="Normal 7 4 2 2 3 2" xfId="4999"/>
    <cellStyle name="Normal 7 4 2 2 4" xfId="5000"/>
    <cellStyle name="Normal 7 4 2 2 5" xfId="5001"/>
    <cellStyle name="Normal 7 4 2 3" xfId="5002"/>
    <cellStyle name="Normal 7 4 2 3 2" xfId="5003"/>
    <cellStyle name="Normal 7 4 2 3 2 2" xfId="5004"/>
    <cellStyle name="Normal 7 4 2 3 3" xfId="5005"/>
    <cellStyle name="Normal 7 4 2 3 4" xfId="5006"/>
    <cellStyle name="Normal 7 4 2 4" xfId="5007"/>
    <cellStyle name="Normal 7 4 2 4 2" xfId="5008"/>
    <cellStyle name="Normal 7 4 2 5" xfId="5009"/>
    <cellStyle name="Normal 7 4 2 6" xfId="5010"/>
    <cellStyle name="Normal 7 4 3" xfId="5011"/>
    <cellStyle name="Normal 7 4 3 2" xfId="5012"/>
    <cellStyle name="Normal 7 4 3 2 2" xfId="5013"/>
    <cellStyle name="Normal 7 4 3 2 2 2" xfId="5014"/>
    <cellStyle name="Normal 7 4 3 2 2 2 2" xfId="5015"/>
    <cellStyle name="Normal 7 4 3 2 2 3" xfId="5016"/>
    <cellStyle name="Normal 7 4 3 2 2 4" xfId="5017"/>
    <cellStyle name="Normal 7 4 3 2 3" xfId="5018"/>
    <cellStyle name="Normal 7 4 3 2 3 2" xfId="5019"/>
    <cellStyle name="Normal 7 4 3 2 4" xfId="5020"/>
    <cellStyle name="Normal 7 4 3 2 5" xfId="5021"/>
    <cellStyle name="Normal 7 4 3 3" xfId="5022"/>
    <cellStyle name="Normal 7 4 3 3 2" xfId="5023"/>
    <cellStyle name="Normal 7 4 3 3 2 2" xfId="5024"/>
    <cellStyle name="Normal 7 4 3 3 3" xfId="5025"/>
    <cellStyle name="Normal 7 4 3 3 4" xfId="5026"/>
    <cellStyle name="Normal 7 4 3 4" xfId="5027"/>
    <cellStyle name="Normal 7 4 3 4 2" xfId="5028"/>
    <cellStyle name="Normal 7 4 3 5" xfId="5029"/>
    <cellStyle name="Normal 7 4 3 6" xfId="5030"/>
    <cellStyle name="Normal 7 4 4" xfId="5031"/>
    <cellStyle name="Normal 7 4 4 2" xfId="5032"/>
    <cellStyle name="Normal 7 4 4 2 2" xfId="5033"/>
    <cellStyle name="Normal 7 4 4 2 2 2" xfId="5034"/>
    <cellStyle name="Normal 7 4 4 2 3" xfId="5035"/>
    <cellStyle name="Normal 7 4 4 2 4" xfId="5036"/>
    <cellStyle name="Normal 7 4 4 3" xfId="5037"/>
    <cellStyle name="Normal 7 4 4 3 2" xfId="5038"/>
    <cellStyle name="Normal 7 4 4 4" xfId="5039"/>
    <cellStyle name="Normal 7 4 4 5" xfId="5040"/>
    <cellStyle name="Normal 7 4 5" xfId="5041"/>
    <cellStyle name="Normal 7 4 5 2" xfId="5042"/>
    <cellStyle name="Normal 7 4 5 2 2" xfId="5043"/>
    <cellStyle name="Normal 7 4 5 3" xfId="5044"/>
    <cellStyle name="Normal 7 4 5 4" xfId="5045"/>
    <cellStyle name="Normal 7 4 6" xfId="5046"/>
    <cellStyle name="Normal 7 4 6 2" xfId="5047"/>
    <cellStyle name="Normal 7 4 7" xfId="5048"/>
    <cellStyle name="Normal 7 4 8" xfId="5049"/>
    <cellStyle name="Normal 7 5" xfId="5050"/>
    <cellStyle name="Normal 7 5 2" xfId="5051"/>
    <cellStyle name="Normal 7 5 2 2" xfId="5052"/>
    <cellStyle name="Normal 7 5 2 2 2" xfId="5053"/>
    <cellStyle name="Normal 7 5 2 2 2 2" xfId="5054"/>
    <cellStyle name="Normal 7 5 2 2 2 2 2" xfId="5055"/>
    <cellStyle name="Normal 7 5 2 2 2 3" xfId="5056"/>
    <cellStyle name="Normal 7 5 2 2 2 4" xfId="5057"/>
    <cellStyle name="Normal 7 5 2 2 3" xfId="5058"/>
    <cellStyle name="Normal 7 5 2 2 3 2" xfId="5059"/>
    <cellStyle name="Normal 7 5 2 2 4" xfId="5060"/>
    <cellStyle name="Normal 7 5 2 2 5" xfId="5061"/>
    <cellStyle name="Normal 7 5 2 3" xfId="5062"/>
    <cellStyle name="Normal 7 5 2 3 2" xfId="5063"/>
    <cellStyle name="Normal 7 5 2 3 2 2" xfId="5064"/>
    <cellStyle name="Normal 7 5 2 3 3" xfId="5065"/>
    <cellStyle name="Normal 7 5 2 3 4" xfId="5066"/>
    <cellStyle name="Normal 7 5 2 4" xfId="5067"/>
    <cellStyle name="Normal 7 5 2 4 2" xfId="5068"/>
    <cellStyle name="Normal 7 5 2 5" xfId="5069"/>
    <cellStyle name="Normal 7 5 2 6" xfId="5070"/>
    <cellStyle name="Normal 7 5 3" xfId="5071"/>
    <cellStyle name="Normal 7 5 3 2" xfId="5072"/>
    <cellStyle name="Normal 7 5 3 2 2" xfId="5073"/>
    <cellStyle name="Normal 7 5 3 2 2 2" xfId="5074"/>
    <cellStyle name="Normal 7 5 3 2 2 2 2" xfId="5075"/>
    <cellStyle name="Normal 7 5 3 2 2 3" xfId="5076"/>
    <cellStyle name="Normal 7 5 3 2 2 4" xfId="5077"/>
    <cellStyle name="Normal 7 5 3 2 3" xfId="5078"/>
    <cellStyle name="Normal 7 5 3 2 3 2" xfId="5079"/>
    <cellStyle name="Normal 7 5 3 2 4" xfId="5080"/>
    <cellStyle name="Normal 7 5 3 2 5" xfId="5081"/>
    <cellStyle name="Normal 7 5 3 3" xfId="5082"/>
    <cellStyle name="Normal 7 5 3 3 2" xfId="5083"/>
    <cellStyle name="Normal 7 5 3 3 2 2" xfId="5084"/>
    <cellStyle name="Normal 7 5 3 3 3" xfId="5085"/>
    <cellStyle name="Normal 7 5 3 3 4" xfId="5086"/>
    <cellStyle name="Normal 7 5 3 4" xfId="5087"/>
    <cellStyle name="Normal 7 5 3 4 2" xfId="5088"/>
    <cellStyle name="Normal 7 5 3 5" xfId="5089"/>
    <cellStyle name="Normal 7 5 3 6" xfId="5090"/>
    <cellStyle name="Normal 7 5 4" xfId="5091"/>
    <cellStyle name="Normal 7 5 4 2" xfId="5092"/>
    <cellStyle name="Normal 7 5 4 2 2" xfId="5093"/>
    <cellStyle name="Normal 7 5 4 2 2 2" xfId="5094"/>
    <cellStyle name="Normal 7 5 4 2 3" xfId="5095"/>
    <cellStyle name="Normal 7 5 4 2 4" xfId="5096"/>
    <cellStyle name="Normal 7 5 4 3" xfId="5097"/>
    <cellStyle name="Normal 7 5 4 3 2" xfId="5098"/>
    <cellStyle name="Normal 7 5 4 4" xfId="5099"/>
    <cellStyle name="Normal 7 5 4 5" xfId="5100"/>
    <cellStyle name="Normal 7 5 5" xfId="5101"/>
    <cellStyle name="Normal 7 5 5 2" xfId="5102"/>
    <cellStyle name="Normal 7 5 5 2 2" xfId="5103"/>
    <cellStyle name="Normal 7 5 5 3" xfId="5104"/>
    <cellStyle name="Normal 7 5 5 4" xfId="5105"/>
    <cellStyle name="Normal 7 5 6" xfId="5106"/>
    <cellStyle name="Normal 7 5 6 2" xfId="5107"/>
    <cellStyle name="Normal 7 5 7" xfId="5108"/>
    <cellStyle name="Normal 7 5 8" xfId="5109"/>
    <cellStyle name="Normal 7 6" xfId="5110"/>
    <cellStyle name="Normal 7 6 2" xfId="5111"/>
    <cellStyle name="Normal 7 6 2 2" xfId="5112"/>
    <cellStyle name="Normal 7 6 2 2 2" xfId="5113"/>
    <cellStyle name="Normal 7 6 2 2 2 2" xfId="5114"/>
    <cellStyle name="Normal 7 6 2 2 2 2 2" xfId="5115"/>
    <cellStyle name="Normal 7 6 2 2 2 3" xfId="5116"/>
    <cellStyle name="Normal 7 6 2 2 2 4" xfId="5117"/>
    <cellStyle name="Normal 7 6 2 2 3" xfId="5118"/>
    <cellStyle name="Normal 7 6 2 2 3 2" xfId="5119"/>
    <cellStyle name="Normal 7 6 2 2 4" xfId="5120"/>
    <cellStyle name="Normal 7 6 2 2 5" xfId="5121"/>
    <cellStyle name="Normal 7 6 2 3" xfId="5122"/>
    <cellStyle name="Normal 7 6 2 3 2" xfId="5123"/>
    <cellStyle name="Normal 7 6 2 3 2 2" xfId="5124"/>
    <cellStyle name="Normal 7 6 2 3 3" xfId="5125"/>
    <cellStyle name="Normal 7 6 2 3 4" xfId="5126"/>
    <cellStyle name="Normal 7 6 2 4" xfId="5127"/>
    <cellStyle name="Normal 7 6 2 4 2" xfId="5128"/>
    <cellStyle name="Normal 7 6 2 5" xfId="5129"/>
    <cellStyle name="Normal 7 6 2 6" xfId="5130"/>
    <cellStyle name="Normal 7 6 3" xfId="5131"/>
    <cellStyle name="Normal 7 6 3 2" xfId="5132"/>
    <cellStyle name="Normal 7 6 3 2 2" xfId="5133"/>
    <cellStyle name="Normal 7 6 3 2 2 2" xfId="5134"/>
    <cellStyle name="Normal 7 6 3 2 2 2 2" xfId="5135"/>
    <cellStyle name="Normal 7 6 3 2 2 3" xfId="5136"/>
    <cellStyle name="Normal 7 6 3 2 2 4" xfId="5137"/>
    <cellStyle name="Normal 7 6 3 2 3" xfId="5138"/>
    <cellStyle name="Normal 7 6 3 2 3 2" xfId="5139"/>
    <cellStyle name="Normal 7 6 3 2 4" xfId="5140"/>
    <cellStyle name="Normal 7 6 3 2 5" xfId="5141"/>
    <cellStyle name="Normal 7 6 3 3" xfId="5142"/>
    <cellStyle name="Normal 7 6 3 3 2" xfId="5143"/>
    <cellStyle name="Normal 7 6 3 3 2 2" xfId="5144"/>
    <cellStyle name="Normal 7 6 3 3 3" xfId="5145"/>
    <cellStyle name="Normal 7 6 3 3 4" xfId="5146"/>
    <cellStyle name="Normal 7 6 3 4" xfId="5147"/>
    <cellStyle name="Normal 7 6 3 4 2" xfId="5148"/>
    <cellStyle name="Normal 7 6 3 5" xfId="5149"/>
    <cellStyle name="Normal 7 6 3 6" xfId="5150"/>
    <cellStyle name="Normal 7 6 4" xfId="5151"/>
    <cellStyle name="Normal 7 6 4 2" xfId="5152"/>
    <cellStyle name="Normal 7 6 4 2 2" xfId="5153"/>
    <cellStyle name="Normal 7 6 4 2 2 2" xfId="5154"/>
    <cellStyle name="Normal 7 6 4 2 3" xfId="5155"/>
    <cellStyle name="Normal 7 6 4 2 4" xfId="5156"/>
    <cellStyle name="Normal 7 6 4 3" xfId="5157"/>
    <cellStyle name="Normal 7 6 4 3 2" xfId="5158"/>
    <cellStyle name="Normal 7 6 4 4" xfId="5159"/>
    <cellStyle name="Normal 7 6 4 5" xfId="5160"/>
    <cellStyle name="Normal 7 6 5" xfId="5161"/>
    <cellStyle name="Normal 7 6 5 2" xfId="5162"/>
    <cellStyle name="Normal 7 6 5 2 2" xfId="5163"/>
    <cellStyle name="Normal 7 6 5 3" xfId="5164"/>
    <cellStyle name="Normal 7 6 5 4" xfId="5165"/>
    <cellStyle name="Normal 7 6 6" xfId="5166"/>
    <cellStyle name="Normal 7 6 6 2" xfId="5167"/>
    <cellStyle name="Normal 7 6 7" xfId="5168"/>
    <cellStyle name="Normal 7 6 8" xfId="5169"/>
    <cellStyle name="Normal 7 7" xfId="5170"/>
    <cellStyle name="Normal 7 7 2" xfId="5171"/>
    <cellStyle name="Normal 7 7 2 2" xfId="5172"/>
    <cellStyle name="Normal 7 7 2 2 2" xfId="5173"/>
    <cellStyle name="Normal 7 7 2 2 2 2" xfId="5174"/>
    <cellStyle name="Normal 7 7 2 2 2 2 2" xfId="5175"/>
    <cellStyle name="Normal 7 7 2 2 2 3" xfId="5176"/>
    <cellStyle name="Normal 7 7 2 2 2 4" xfId="5177"/>
    <cellStyle name="Normal 7 7 2 2 3" xfId="5178"/>
    <cellStyle name="Normal 7 7 2 2 3 2" xfId="5179"/>
    <cellStyle name="Normal 7 7 2 2 4" xfId="5180"/>
    <cellStyle name="Normal 7 7 2 2 5" xfId="5181"/>
    <cellStyle name="Normal 7 7 2 3" xfId="5182"/>
    <cellStyle name="Normal 7 7 2 3 2" xfId="5183"/>
    <cellStyle name="Normal 7 7 2 3 2 2" xfId="5184"/>
    <cellStyle name="Normal 7 7 2 3 3" xfId="5185"/>
    <cellStyle name="Normal 7 7 2 3 4" xfId="5186"/>
    <cellStyle name="Normal 7 7 2 4" xfId="5187"/>
    <cellStyle name="Normal 7 7 2 4 2" xfId="5188"/>
    <cellStyle name="Normal 7 7 2 5" xfId="5189"/>
    <cellStyle name="Normal 7 7 2 6" xfId="5190"/>
    <cellStyle name="Normal 7 7 3" xfId="5191"/>
    <cellStyle name="Normal 7 7 3 2" xfId="5192"/>
    <cellStyle name="Normal 7 7 3 2 2" xfId="5193"/>
    <cellStyle name="Normal 7 7 3 2 2 2" xfId="5194"/>
    <cellStyle name="Normal 7 7 3 2 2 2 2" xfId="5195"/>
    <cellStyle name="Normal 7 7 3 2 2 3" xfId="5196"/>
    <cellStyle name="Normal 7 7 3 2 2 4" xfId="5197"/>
    <cellStyle name="Normal 7 7 3 2 3" xfId="5198"/>
    <cellStyle name="Normal 7 7 3 2 3 2" xfId="5199"/>
    <cellStyle name="Normal 7 7 3 2 4" xfId="5200"/>
    <cellStyle name="Normal 7 7 3 2 5" xfId="5201"/>
    <cellStyle name="Normal 7 7 3 3" xfId="5202"/>
    <cellStyle name="Normal 7 7 3 3 2" xfId="5203"/>
    <cellStyle name="Normal 7 7 3 3 2 2" xfId="5204"/>
    <cellStyle name="Normal 7 7 3 3 3" xfId="5205"/>
    <cellStyle name="Normal 7 7 3 3 4" xfId="5206"/>
    <cellStyle name="Normal 7 7 3 4" xfId="5207"/>
    <cellStyle name="Normal 7 7 3 4 2" xfId="5208"/>
    <cellStyle name="Normal 7 7 3 5" xfId="5209"/>
    <cellStyle name="Normal 7 7 3 6" xfId="5210"/>
    <cellStyle name="Normal 7 7 4" xfId="5211"/>
    <cellStyle name="Normal 7 7 4 2" xfId="5212"/>
    <cellStyle name="Normal 7 7 4 2 2" xfId="5213"/>
    <cellStyle name="Normal 7 7 4 2 2 2" xfId="5214"/>
    <cellStyle name="Normal 7 7 4 2 3" xfId="5215"/>
    <cellStyle name="Normal 7 7 4 2 4" xfId="5216"/>
    <cellStyle name="Normal 7 7 4 3" xfId="5217"/>
    <cellStyle name="Normal 7 7 4 3 2" xfId="5218"/>
    <cellStyle name="Normal 7 7 4 4" xfId="5219"/>
    <cellStyle name="Normal 7 7 4 5" xfId="5220"/>
    <cellStyle name="Normal 7 7 5" xfId="5221"/>
    <cellStyle name="Normal 7 7 5 2" xfId="5222"/>
    <cellStyle name="Normal 7 7 5 2 2" xfId="5223"/>
    <cellStyle name="Normal 7 7 5 3" xfId="5224"/>
    <cellStyle name="Normal 7 7 5 4" xfId="5225"/>
    <cellStyle name="Normal 7 7 6" xfId="5226"/>
    <cellStyle name="Normal 7 7 6 2" xfId="5227"/>
    <cellStyle name="Normal 7 7 7" xfId="5228"/>
    <cellStyle name="Normal 7 7 8" xfId="5229"/>
    <cellStyle name="Normal 7 8" xfId="5230"/>
    <cellStyle name="Normal 7 8 2" xfId="5231"/>
    <cellStyle name="Normal 7 8 2 2" xfId="5232"/>
    <cellStyle name="Normal 7 8 2 2 2" xfId="5233"/>
    <cellStyle name="Normal 7 8 2 2 2 2" xfId="5234"/>
    <cellStyle name="Normal 7 8 2 2 2 2 2" xfId="5235"/>
    <cellStyle name="Normal 7 8 2 2 2 3" xfId="5236"/>
    <cellStyle name="Normal 7 8 2 2 2 4" xfId="5237"/>
    <cellStyle name="Normal 7 8 2 2 3" xfId="5238"/>
    <cellStyle name="Normal 7 8 2 2 3 2" xfId="5239"/>
    <cellStyle name="Normal 7 8 2 2 4" xfId="5240"/>
    <cellStyle name="Normal 7 8 2 2 5" xfId="5241"/>
    <cellStyle name="Normal 7 8 2 3" xfId="5242"/>
    <cellStyle name="Normal 7 8 2 3 2" xfId="5243"/>
    <cellStyle name="Normal 7 8 2 3 2 2" xfId="5244"/>
    <cellStyle name="Normal 7 8 2 3 3" xfId="5245"/>
    <cellStyle name="Normal 7 8 2 3 4" xfId="5246"/>
    <cellStyle name="Normal 7 8 2 4" xfId="5247"/>
    <cellStyle name="Normal 7 8 2 4 2" xfId="5248"/>
    <cellStyle name="Normal 7 8 2 5" xfId="5249"/>
    <cellStyle name="Normal 7 8 2 6" xfId="5250"/>
    <cellStyle name="Normal 7 8 3" xfId="5251"/>
    <cellStyle name="Normal 7 8 3 2" xfId="5252"/>
    <cellStyle name="Normal 7 8 3 2 2" xfId="5253"/>
    <cellStyle name="Normal 7 8 3 2 2 2" xfId="5254"/>
    <cellStyle name="Normal 7 8 3 2 2 2 2" xfId="5255"/>
    <cellStyle name="Normal 7 8 3 2 2 3" xfId="5256"/>
    <cellStyle name="Normal 7 8 3 2 2 4" xfId="5257"/>
    <cellStyle name="Normal 7 8 3 2 3" xfId="5258"/>
    <cellStyle name="Normal 7 8 3 2 3 2" xfId="5259"/>
    <cellStyle name="Normal 7 8 3 2 4" xfId="5260"/>
    <cellStyle name="Normal 7 8 3 2 5" xfId="5261"/>
    <cellStyle name="Normal 7 8 3 3" xfId="5262"/>
    <cellStyle name="Normal 7 8 3 3 2" xfId="5263"/>
    <cellStyle name="Normal 7 8 3 3 2 2" xfId="5264"/>
    <cellStyle name="Normal 7 8 3 3 3" xfId="5265"/>
    <cellStyle name="Normal 7 8 3 3 4" xfId="5266"/>
    <cellStyle name="Normal 7 8 3 4" xfId="5267"/>
    <cellStyle name="Normal 7 8 3 4 2" xfId="5268"/>
    <cellStyle name="Normal 7 8 3 5" xfId="5269"/>
    <cellStyle name="Normal 7 8 3 6" xfId="5270"/>
    <cellStyle name="Normal 7 8 4" xfId="5271"/>
    <cellStyle name="Normal 7 8 4 2" xfId="5272"/>
    <cellStyle name="Normal 7 8 4 2 2" xfId="5273"/>
    <cellStyle name="Normal 7 8 4 2 2 2" xfId="5274"/>
    <cellStyle name="Normal 7 8 4 2 3" xfId="5275"/>
    <cellStyle name="Normal 7 8 4 2 4" xfId="5276"/>
    <cellStyle name="Normal 7 8 4 3" xfId="5277"/>
    <cellStyle name="Normal 7 8 4 3 2" xfId="5278"/>
    <cellStyle name="Normal 7 8 4 4" xfId="5279"/>
    <cellStyle name="Normal 7 8 4 5" xfId="5280"/>
    <cellStyle name="Normal 7 8 5" xfId="5281"/>
    <cellStyle name="Normal 7 8 5 2" xfId="5282"/>
    <cellStyle name="Normal 7 8 5 2 2" xfId="5283"/>
    <cellStyle name="Normal 7 8 5 3" xfId="5284"/>
    <cellStyle name="Normal 7 8 5 4" xfId="5285"/>
    <cellStyle name="Normal 7 8 6" xfId="5286"/>
    <cellStyle name="Normal 7 8 6 2" xfId="5287"/>
    <cellStyle name="Normal 7 8 7" xfId="5288"/>
    <cellStyle name="Normal 7 8 8" xfId="5289"/>
    <cellStyle name="Normal 7 9" xfId="5290"/>
    <cellStyle name="Normal 7 9 2" xfId="5291"/>
    <cellStyle name="Normal 7 9 2 2" xfId="5292"/>
    <cellStyle name="Normal 7 9 2 2 2" xfId="5293"/>
    <cellStyle name="Normal 7 9 2 2 2 2" xfId="5294"/>
    <cellStyle name="Normal 7 9 2 2 2 2 2" xfId="5295"/>
    <cellStyle name="Normal 7 9 2 2 2 3" xfId="5296"/>
    <cellStyle name="Normal 7 9 2 2 2 4" xfId="5297"/>
    <cellStyle name="Normal 7 9 2 2 3" xfId="5298"/>
    <cellStyle name="Normal 7 9 2 2 3 2" xfId="5299"/>
    <cellStyle name="Normal 7 9 2 2 4" xfId="5300"/>
    <cellStyle name="Normal 7 9 2 2 5" xfId="5301"/>
    <cellStyle name="Normal 7 9 2 3" xfId="5302"/>
    <cellStyle name="Normal 7 9 2 3 2" xfId="5303"/>
    <cellStyle name="Normal 7 9 2 3 2 2" xfId="5304"/>
    <cellStyle name="Normal 7 9 2 3 3" xfId="5305"/>
    <cellStyle name="Normal 7 9 2 3 4" xfId="5306"/>
    <cellStyle name="Normal 7 9 2 4" xfId="5307"/>
    <cellStyle name="Normal 7 9 2 4 2" xfId="5308"/>
    <cellStyle name="Normal 7 9 2 5" xfId="5309"/>
    <cellStyle name="Normal 7 9 2 6" xfId="5310"/>
    <cellStyle name="Normal 7 9 3" xfId="5311"/>
    <cellStyle name="Normal 7 9 3 2" xfId="5312"/>
    <cellStyle name="Normal 7 9 3 2 2" xfId="5313"/>
    <cellStyle name="Normal 7 9 3 2 2 2" xfId="5314"/>
    <cellStyle name="Normal 7 9 3 2 2 2 2" xfId="5315"/>
    <cellStyle name="Normal 7 9 3 2 2 3" xfId="5316"/>
    <cellStyle name="Normal 7 9 3 2 2 4" xfId="5317"/>
    <cellStyle name="Normal 7 9 3 2 3" xfId="5318"/>
    <cellStyle name="Normal 7 9 3 2 3 2" xfId="5319"/>
    <cellStyle name="Normal 7 9 3 2 4" xfId="5320"/>
    <cellStyle name="Normal 7 9 3 2 5" xfId="5321"/>
    <cellStyle name="Normal 7 9 3 3" xfId="5322"/>
    <cellStyle name="Normal 7 9 3 3 2" xfId="5323"/>
    <cellStyle name="Normal 7 9 3 3 2 2" xfId="5324"/>
    <cellStyle name="Normal 7 9 3 3 3" xfId="5325"/>
    <cellStyle name="Normal 7 9 3 3 4" xfId="5326"/>
    <cellStyle name="Normal 7 9 3 4" xfId="5327"/>
    <cellStyle name="Normal 7 9 3 4 2" xfId="5328"/>
    <cellStyle name="Normal 7 9 3 5" xfId="5329"/>
    <cellStyle name="Normal 7 9 3 6" xfId="5330"/>
    <cellStyle name="Normal 7 9 4" xfId="5331"/>
    <cellStyle name="Normal 7 9 4 2" xfId="5332"/>
    <cellStyle name="Normal 7 9 4 2 2" xfId="5333"/>
    <cellStyle name="Normal 7 9 4 2 2 2" xfId="5334"/>
    <cellStyle name="Normal 7 9 4 2 3" xfId="5335"/>
    <cellStyle name="Normal 7 9 4 2 4" xfId="5336"/>
    <cellStyle name="Normal 7 9 4 3" xfId="5337"/>
    <cellStyle name="Normal 7 9 4 3 2" xfId="5338"/>
    <cellStyle name="Normal 7 9 4 4" xfId="5339"/>
    <cellStyle name="Normal 7 9 4 5" xfId="5340"/>
    <cellStyle name="Normal 7 9 5" xfId="5341"/>
    <cellStyle name="Normal 7 9 5 2" xfId="5342"/>
    <cellStyle name="Normal 7 9 5 2 2" xfId="5343"/>
    <cellStyle name="Normal 7 9 5 3" xfId="5344"/>
    <cellStyle name="Normal 7 9 5 4" xfId="5345"/>
    <cellStyle name="Normal 7 9 6" xfId="5346"/>
    <cellStyle name="Normal 7 9 6 2" xfId="5347"/>
    <cellStyle name="Normal 7 9 7" xfId="5348"/>
    <cellStyle name="Normal 7 9 8" xfId="5349"/>
    <cellStyle name="Normal 8" xfId="5350"/>
    <cellStyle name="Normal 8 10" xfId="5351"/>
    <cellStyle name="Normal 8 10 2" xfId="5352"/>
    <cellStyle name="Normal 8 10 2 2" xfId="5353"/>
    <cellStyle name="Normal 8 10 2 2 2" xfId="5354"/>
    <cellStyle name="Normal 8 10 2 2 2 2" xfId="5355"/>
    <cellStyle name="Normal 8 10 2 2 3" xfId="5356"/>
    <cellStyle name="Normal 8 10 2 2 4" xfId="5357"/>
    <cellStyle name="Normal 8 10 2 3" xfId="5358"/>
    <cellStyle name="Normal 8 10 2 3 2" xfId="5359"/>
    <cellStyle name="Normal 8 10 2 4" xfId="5360"/>
    <cellStyle name="Normal 8 10 2 5" xfId="5361"/>
    <cellStyle name="Normal 8 10 3" xfId="5362"/>
    <cellStyle name="Normal 8 10 3 2" xfId="5363"/>
    <cellStyle name="Normal 8 10 3 2 2" xfId="5364"/>
    <cellStyle name="Normal 8 10 3 3" xfId="5365"/>
    <cellStyle name="Normal 8 10 3 4" xfId="5366"/>
    <cellStyle name="Normal 8 10 4" xfId="5367"/>
    <cellStyle name="Normal 8 10 4 2" xfId="5368"/>
    <cellStyle name="Normal 8 10 5" xfId="5369"/>
    <cellStyle name="Normal 8 10 6" xfId="5370"/>
    <cellStyle name="Normal 8 11" xfId="5371"/>
    <cellStyle name="Normal 8 11 2" xfId="5372"/>
    <cellStyle name="Normal 8 11 2 2" xfId="5373"/>
    <cellStyle name="Normal 8 11 2 2 2" xfId="5374"/>
    <cellStyle name="Normal 8 11 2 2 2 2" xfId="5375"/>
    <cellStyle name="Normal 8 11 2 2 3" xfId="5376"/>
    <cellStyle name="Normal 8 11 2 2 4" xfId="5377"/>
    <cellStyle name="Normal 8 11 2 3" xfId="5378"/>
    <cellStyle name="Normal 8 11 2 3 2" xfId="5379"/>
    <cellStyle name="Normal 8 11 2 4" xfId="5380"/>
    <cellStyle name="Normal 8 11 2 5" xfId="5381"/>
    <cellStyle name="Normal 8 11 3" xfId="5382"/>
    <cellStyle name="Normal 8 11 3 2" xfId="5383"/>
    <cellStyle name="Normal 8 11 3 2 2" xfId="5384"/>
    <cellStyle name="Normal 8 11 3 3" xfId="5385"/>
    <cellStyle name="Normal 8 11 3 4" xfId="5386"/>
    <cellStyle name="Normal 8 11 4" xfId="5387"/>
    <cellStyle name="Normal 8 11 4 2" xfId="5388"/>
    <cellStyle name="Normal 8 11 5" xfId="5389"/>
    <cellStyle name="Normal 8 11 6" xfId="5390"/>
    <cellStyle name="Normal 8 12" xfId="5391"/>
    <cellStyle name="Normal 8 12 2" xfId="5392"/>
    <cellStyle name="Normal 8 12 2 2" xfId="5393"/>
    <cellStyle name="Normal 8 12 2 2 2" xfId="5394"/>
    <cellStyle name="Normal 8 12 2 2 2 2" xfId="5395"/>
    <cellStyle name="Normal 8 12 2 2 3" xfId="5396"/>
    <cellStyle name="Normal 8 12 2 2 4" xfId="5397"/>
    <cellStyle name="Normal 8 12 2 3" xfId="5398"/>
    <cellStyle name="Normal 8 12 2 3 2" xfId="5399"/>
    <cellStyle name="Normal 8 12 2 4" xfId="5400"/>
    <cellStyle name="Normal 8 12 2 5" xfId="5401"/>
    <cellStyle name="Normal 8 12 3" xfId="5402"/>
    <cellStyle name="Normal 8 12 3 2" xfId="5403"/>
    <cellStyle name="Normal 8 12 3 2 2" xfId="5404"/>
    <cellStyle name="Normal 8 12 3 3" xfId="5405"/>
    <cellStyle name="Normal 8 12 3 4" xfId="5406"/>
    <cellStyle name="Normal 8 12 4" xfId="5407"/>
    <cellStyle name="Normal 8 12 4 2" xfId="5408"/>
    <cellStyle name="Normal 8 12 5" xfId="5409"/>
    <cellStyle name="Normal 8 12 6" xfId="5410"/>
    <cellStyle name="Normal 8 13" xfId="5411"/>
    <cellStyle name="Normal 8 14" xfId="5412"/>
    <cellStyle name="Normal 8 15" xfId="5413"/>
    <cellStyle name="Normal 8 16" xfId="5414"/>
    <cellStyle name="Normal 8 17" xfId="5415"/>
    <cellStyle name="Normal 8 18" xfId="5416"/>
    <cellStyle name="Normal 8 19" xfId="5417"/>
    <cellStyle name="Normal 8 2" xfId="5418"/>
    <cellStyle name="Normal 8 2 2" xfId="5419"/>
    <cellStyle name="Normal 8 2 2 2" xfId="5420"/>
    <cellStyle name="Normal 8 2 2 2 2" xfId="5421"/>
    <cellStyle name="Normal 8 2 2 2 2 2" xfId="5422"/>
    <cellStyle name="Normal 8 2 2 2 2 2 2" xfId="5423"/>
    <cellStyle name="Normal 8 2 2 2 2 3" xfId="5424"/>
    <cellStyle name="Normal 8 2 2 2 2 4" xfId="5425"/>
    <cellStyle name="Normal 8 2 2 2 3" xfId="5426"/>
    <cellStyle name="Normal 8 2 2 2 3 2" xfId="5427"/>
    <cellStyle name="Normal 8 2 2 2 4" xfId="5428"/>
    <cellStyle name="Normal 8 2 2 2 5" xfId="5429"/>
    <cellStyle name="Normal 8 2 2 3" xfId="5430"/>
    <cellStyle name="Normal 8 2 2 3 2" xfId="5431"/>
    <cellStyle name="Normal 8 2 2 3 2 2" xfId="5432"/>
    <cellStyle name="Normal 8 2 2 3 3" xfId="5433"/>
    <cellStyle name="Normal 8 2 2 3 4" xfId="5434"/>
    <cellStyle name="Normal 8 2 2 4" xfId="5435"/>
    <cellStyle name="Normal 8 2 2 4 2" xfId="5436"/>
    <cellStyle name="Normal 8 2 2 5" xfId="5437"/>
    <cellStyle name="Normal 8 2 2 6" xfId="5438"/>
    <cellStyle name="Normal 8 2 3" xfId="5439"/>
    <cellStyle name="Normal 8 2 3 2" xfId="5440"/>
    <cellStyle name="Normal 8 2 3 2 2" xfId="5441"/>
    <cellStyle name="Normal 8 2 3 2 2 2" xfId="5442"/>
    <cellStyle name="Normal 8 2 3 2 2 2 2" xfId="5443"/>
    <cellStyle name="Normal 8 2 3 2 2 3" xfId="5444"/>
    <cellStyle name="Normal 8 2 3 2 2 4" xfId="5445"/>
    <cellStyle name="Normal 8 2 3 2 3" xfId="5446"/>
    <cellStyle name="Normal 8 2 3 2 3 2" xfId="5447"/>
    <cellStyle name="Normal 8 2 3 2 4" xfId="5448"/>
    <cellStyle name="Normal 8 2 3 2 5" xfId="5449"/>
    <cellStyle name="Normal 8 2 3 3" xfId="5450"/>
    <cellStyle name="Normal 8 2 3 3 2" xfId="5451"/>
    <cellStyle name="Normal 8 2 3 3 2 2" xfId="5452"/>
    <cellStyle name="Normal 8 2 3 3 3" xfId="5453"/>
    <cellStyle name="Normal 8 2 3 3 4" xfId="5454"/>
    <cellStyle name="Normal 8 2 3 4" xfId="5455"/>
    <cellStyle name="Normal 8 2 3 4 2" xfId="5456"/>
    <cellStyle name="Normal 8 2 3 5" xfId="5457"/>
    <cellStyle name="Normal 8 2 3 6" xfId="5458"/>
    <cellStyle name="Normal 8 2 4" xfId="5459"/>
    <cellStyle name="Normal 8 2 4 2" xfId="5460"/>
    <cellStyle name="Normal 8 2 4 2 2" xfId="5461"/>
    <cellStyle name="Normal 8 2 4 2 2 2" xfId="5462"/>
    <cellStyle name="Normal 8 2 4 2 3" xfId="5463"/>
    <cellStyle name="Normal 8 2 4 2 4" xfId="5464"/>
    <cellStyle name="Normal 8 2 4 3" xfId="5465"/>
    <cellStyle name="Normal 8 2 4 3 2" xfId="5466"/>
    <cellStyle name="Normal 8 2 4 4" xfId="5467"/>
    <cellStyle name="Normal 8 2 4 5" xfId="5468"/>
    <cellStyle name="Normal 8 2 5" xfId="5469"/>
    <cellStyle name="Normal 8 2 5 2" xfId="5470"/>
    <cellStyle name="Normal 8 2 5 2 2" xfId="5471"/>
    <cellStyle name="Normal 8 2 5 3" xfId="5472"/>
    <cellStyle name="Normal 8 2 5 4" xfId="5473"/>
    <cellStyle name="Normal 8 2 6" xfId="5474"/>
    <cellStyle name="Normal 8 2 6 2" xfId="5475"/>
    <cellStyle name="Normal 8 2 7" xfId="5476"/>
    <cellStyle name="Normal 8 2 8" xfId="5477"/>
    <cellStyle name="Normal 8 20" xfId="5478"/>
    <cellStyle name="Normal 8 21" xfId="5479"/>
    <cellStyle name="Normal 8 22" xfId="5480"/>
    <cellStyle name="Normal 8 23" xfId="5481"/>
    <cellStyle name="Normal 8 24" xfId="5482"/>
    <cellStyle name="Normal 8 25" xfId="5483"/>
    <cellStyle name="Normal 8 3" xfId="5484"/>
    <cellStyle name="Normal 8 3 2" xfId="5485"/>
    <cellStyle name="Normal 8 3 2 2" xfId="5486"/>
    <cellStyle name="Normal 8 3 2 2 2" xfId="5487"/>
    <cellStyle name="Normal 8 3 2 2 2 2" xfId="5488"/>
    <cellStyle name="Normal 8 3 2 2 2 2 2" xfId="5489"/>
    <cellStyle name="Normal 8 3 2 2 2 3" xfId="5490"/>
    <cellStyle name="Normal 8 3 2 2 2 4" xfId="5491"/>
    <cellStyle name="Normal 8 3 2 2 3" xfId="5492"/>
    <cellStyle name="Normal 8 3 2 2 3 2" xfId="5493"/>
    <cellStyle name="Normal 8 3 2 2 4" xfId="5494"/>
    <cellStyle name="Normal 8 3 2 2 5" xfId="5495"/>
    <cellStyle name="Normal 8 3 2 3" xfId="5496"/>
    <cellStyle name="Normal 8 3 2 3 2" xfId="5497"/>
    <cellStyle name="Normal 8 3 2 3 2 2" xfId="5498"/>
    <cellStyle name="Normal 8 3 2 3 3" xfId="5499"/>
    <cellStyle name="Normal 8 3 2 3 4" xfId="5500"/>
    <cellStyle name="Normal 8 3 2 4" xfId="5501"/>
    <cellStyle name="Normal 8 3 2 4 2" xfId="5502"/>
    <cellStyle name="Normal 8 3 2 5" xfId="5503"/>
    <cellStyle name="Normal 8 3 2 6" xfId="5504"/>
    <cellStyle name="Normal 8 3 3" xfId="5505"/>
    <cellStyle name="Normal 8 3 3 2" xfId="5506"/>
    <cellStyle name="Normal 8 3 3 2 2" xfId="5507"/>
    <cellStyle name="Normal 8 3 3 2 2 2" xfId="5508"/>
    <cellStyle name="Normal 8 3 3 2 2 2 2" xfId="5509"/>
    <cellStyle name="Normal 8 3 3 2 2 3" xfId="5510"/>
    <cellStyle name="Normal 8 3 3 2 2 4" xfId="5511"/>
    <cellStyle name="Normal 8 3 3 2 3" xfId="5512"/>
    <cellStyle name="Normal 8 3 3 2 3 2" xfId="5513"/>
    <cellStyle name="Normal 8 3 3 2 4" xfId="5514"/>
    <cellStyle name="Normal 8 3 3 2 5" xfId="5515"/>
    <cellStyle name="Normal 8 3 3 3" xfId="5516"/>
    <cellStyle name="Normal 8 3 3 3 2" xfId="5517"/>
    <cellStyle name="Normal 8 3 3 3 2 2" xfId="5518"/>
    <cellStyle name="Normal 8 3 3 3 3" xfId="5519"/>
    <cellStyle name="Normal 8 3 3 3 4" xfId="5520"/>
    <cellStyle name="Normal 8 3 3 4" xfId="5521"/>
    <cellStyle name="Normal 8 3 3 4 2" xfId="5522"/>
    <cellStyle name="Normal 8 3 3 5" xfId="5523"/>
    <cellStyle name="Normal 8 3 3 6" xfId="5524"/>
    <cellStyle name="Normal 8 3 4" xfId="5525"/>
    <cellStyle name="Normal 8 3 4 2" xfId="5526"/>
    <cellStyle name="Normal 8 3 4 2 2" xfId="5527"/>
    <cellStyle name="Normal 8 3 4 2 2 2" xfId="5528"/>
    <cellStyle name="Normal 8 3 4 2 3" xfId="5529"/>
    <cellStyle name="Normal 8 3 4 2 4" xfId="5530"/>
    <cellStyle name="Normal 8 3 4 3" xfId="5531"/>
    <cellStyle name="Normal 8 3 4 3 2" xfId="5532"/>
    <cellStyle name="Normal 8 3 4 4" xfId="5533"/>
    <cellStyle name="Normal 8 3 4 5" xfId="5534"/>
    <cellStyle name="Normal 8 3 5" xfId="5535"/>
    <cellStyle name="Normal 8 3 5 2" xfId="5536"/>
    <cellStyle name="Normal 8 3 5 2 2" xfId="5537"/>
    <cellStyle name="Normal 8 3 5 3" xfId="5538"/>
    <cellStyle name="Normal 8 3 5 4" xfId="5539"/>
    <cellStyle name="Normal 8 3 6" xfId="5540"/>
    <cellStyle name="Normal 8 3 6 2" xfId="5541"/>
    <cellStyle name="Normal 8 3 7" xfId="5542"/>
    <cellStyle name="Normal 8 3 8" xfId="5543"/>
    <cellStyle name="Normal 8 4" xfId="5544"/>
    <cellStyle name="Normal 8 4 2" xfId="5545"/>
    <cellStyle name="Normal 8 4 2 2" xfId="5546"/>
    <cellStyle name="Normal 8 4 2 2 2" xfId="5547"/>
    <cellStyle name="Normal 8 4 2 2 2 2" xfId="5548"/>
    <cellStyle name="Normal 8 4 2 2 2 2 2" xfId="5549"/>
    <cellStyle name="Normal 8 4 2 2 2 3" xfId="5550"/>
    <cellStyle name="Normal 8 4 2 2 2 4" xfId="5551"/>
    <cellStyle name="Normal 8 4 2 2 3" xfId="5552"/>
    <cellStyle name="Normal 8 4 2 2 3 2" xfId="5553"/>
    <cellStyle name="Normal 8 4 2 2 4" xfId="5554"/>
    <cellStyle name="Normal 8 4 2 2 5" xfId="5555"/>
    <cellStyle name="Normal 8 4 2 3" xfId="5556"/>
    <cellStyle name="Normal 8 4 2 3 2" xfId="5557"/>
    <cellStyle name="Normal 8 4 2 3 2 2" xfId="5558"/>
    <cellStyle name="Normal 8 4 2 3 3" xfId="5559"/>
    <cellStyle name="Normal 8 4 2 3 4" xfId="5560"/>
    <cellStyle name="Normal 8 4 2 4" xfId="5561"/>
    <cellStyle name="Normal 8 4 2 4 2" xfId="5562"/>
    <cellStyle name="Normal 8 4 2 5" xfId="5563"/>
    <cellStyle name="Normal 8 4 2 6" xfId="5564"/>
    <cellStyle name="Normal 8 4 3" xfId="5565"/>
    <cellStyle name="Normal 8 4 3 2" xfId="5566"/>
    <cellStyle name="Normal 8 4 3 2 2" xfId="5567"/>
    <cellStyle name="Normal 8 4 3 2 2 2" xfId="5568"/>
    <cellStyle name="Normal 8 4 3 2 2 2 2" xfId="5569"/>
    <cellStyle name="Normal 8 4 3 2 2 3" xfId="5570"/>
    <cellStyle name="Normal 8 4 3 2 2 4" xfId="5571"/>
    <cellStyle name="Normal 8 4 3 2 3" xfId="5572"/>
    <cellStyle name="Normal 8 4 3 2 3 2" xfId="5573"/>
    <cellStyle name="Normal 8 4 3 2 4" xfId="5574"/>
    <cellStyle name="Normal 8 4 3 2 5" xfId="5575"/>
    <cellStyle name="Normal 8 4 3 3" xfId="5576"/>
    <cellStyle name="Normal 8 4 3 3 2" xfId="5577"/>
    <cellStyle name="Normal 8 4 3 3 2 2" xfId="5578"/>
    <cellStyle name="Normal 8 4 3 3 3" xfId="5579"/>
    <cellStyle name="Normal 8 4 3 3 4" xfId="5580"/>
    <cellStyle name="Normal 8 4 3 4" xfId="5581"/>
    <cellStyle name="Normal 8 4 3 4 2" xfId="5582"/>
    <cellStyle name="Normal 8 4 3 5" xfId="5583"/>
    <cellStyle name="Normal 8 4 3 6" xfId="5584"/>
    <cellStyle name="Normal 8 4 4" xfId="5585"/>
    <cellStyle name="Normal 8 4 4 2" xfId="5586"/>
    <cellStyle name="Normal 8 4 4 2 2" xfId="5587"/>
    <cellStyle name="Normal 8 4 4 2 2 2" xfId="5588"/>
    <cellStyle name="Normal 8 4 4 2 3" xfId="5589"/>
    <cellStyle name="Normal 8 4 4 2 4" xfId="5590"/>
    <cellStyle name="Normal 8 4 4 3" xfId="5591"/>
    <cellStyle name="Normal 8 4 4 3 2" xfId="5592"/>
    <cellStyle name="Normal 8 4 4 4" xfId="5593"/>
    <cellStyle name="Normal 8 4 4 5" xfId="5594"/>
    <cellStyle name="Normal 8 4 5" xfId="5595"/>
    <cellStyle name="Normal 8 4 5 2" xfId="5596"/>
    <cellStyle name="Normal 8 4 5 2 2" xfId="5597"/>
    <cellStyle name="Normal 8 4 5 3" xfId="5598"/>
    <cellStyle name="Normal 8 4 5 4" xfId="5599"/>
    <cellStyle name="Normal 8 4 6" xfId="5600"/>
    <cellStyle name="Normal 8 4 6 2" xfId="5601"/>
    <cellStyle name="Normal 8 4 7" xfId="5602"/>
    <cellStyle name="Normal 8 4 8" xfId="5603"/>
    <cellStyle name="Normal 8 5" xfId="5604"/>
    <cellStyle name="Normal 8 5 2" xfId="5605"/>
    <cellStyle name="Normal 8 5 2 2" xfId="5606"/>
    <cellStyle name="Normal 8 5 2 2 2" xfId="5607"/>
    <cellStyle name="Normal 8 5 2 2 2 2" xfId="5608"/>
    <cellStyle name="Normal 8 5 2 2 2 2 2" xfId="5609"/>
    <cellStyle name="Normal 8 5 2 2 2 3" xfId="5610"/>
    <cellStyle name="Normal 8 5 2 2 2 4" xfId="5611"/>
    <cellStyle name="Normal 8 5 2 2 3" xfId="5612"/>
    <cellStyle name="Normal 8 5 2 2 3 2" xfId="5613"/>
    <cellStyle name="Normal 8 5 2 2 4" xfId="5614"/>
    <cellStyle name="Normal 8 5 2 2 5" xfId="5615"/>
    <cellStyle name="Normal 8 5 2 3" xfId="5616"/>
    <cellStyle name="Normal 8 5 2 3 2" xfId="5617"/>
    <cellStyle name="Normal 8 5 2 3 2 2" xfId="5618"/>
    <cellStyle name="Normal 8 5 2 3 3" xfId="5619"/>
    <cellStyle name="Normal 8 5 2 3 4" xfId="5620"/>
    <cellStyle name="Normal 8 5 2 4" xfId="5621"/>
    <cellStyle name="Normal 8 5 2 4 2" xfId="5622"/>
    <cellStyle name="Normal 8 5 2 5" xfId="5623"/>
    <cellStyle name="Normal 8 5 2 6" xfId="5624"/>
    <cellStyle name="Normal 8 5 3" xfId="5625"/>
    <cellStyle name="Normal 8 5 3 2" xfId="5626"/>
    <cellStyle name="Normal 8 5 3 2 2" xfId="5627"/>
    <cellStyle name="Normal 8 5 3 2 2 2" xfId="5628"/>
    <cellStyle name="Normal 8 5 3 2 2 2 2" xfId="5629"/>
    <cellStyle name="Normal 8 5 3 2 2 3" xfId="5630"/>
    <cellStyle name="Normal 8 5 3 2 2 4" xfId="5631"/>
    <cellStyle name="Normal 8 5 3 2 3" xfId="5632"/>
    <cellStyle name="Normal 8 5 3 2 3 2" xfId="5633"/>
    <cellStyle name="Normal 8 5 3 2 4" xfId="5634"/>
    <cellStyle name="Normal 8 5 3 2 5" xfId="5635"/>
    <cellStyle name="Normal 8 5 3 3" xfId="5636"/>
    <cellStyle name="Normal 8 5 3 3 2" xfId="5637"/>
    <cellStyle name="Normal 8 5 3 3 2 2" xfId="5638"/>
    <cellStyle name="Normal 8 5 3 3 3" xfId="5639"/>
    <cellStyle name="Normal 8 5 3 3 4" xfId="5640"/>
    <cellStyle name="Normal 8 5 3 4" xfId="5641"/>
    <cellStyle name="Normal 8 5 3 4 2" xfId="5642"/>
    <cellStyle name="Normal 8 5 3 5" xfId="5643"/>
    <cellStyle name="Normal 8 5 3 6" xfId="5644"/>
    <cellStyle name="Normal 8 5 4" xfId="5645"/>
    <cellStyle name="Normal 8 5 4 2" xfId="5646"/>
    <cellStyle name="Normal 8 5 4 2 2" xfId="5647"/>
    <cellStyle name="Normal 8 5 4 2 2 2" xfId="5648"/>
    <cellStyle name="Normal 8 5 4 2 3" xfId="5649"/>
    <cellStyle name="Normal 8 5 4 2 4" xfId="5650"/>
    <cellStyle name="Normal 8 5 4 3" xfId="5651"/>
    <cellStyle name="Normal 8 5 4 3 2" xfId="5652"/>
    <cellStyle name="Normal 8 5 4 4" xfId="5653"/>
    <cellStyle name="Normal 8 5 4 5" xfId="5654"/>
    <cellStyle name="Normal 8 5 5" xfId="5655"/>
    <cellStyle name="Normal 8 5 5 2" xfId="5656"/>
    <cellStyle name="Normal 8 5 5 2 2" xfId="5657"/>
    <cellStyle name="Normal 8 5 5 3" xfId="5658"/>
    <cellStyle name="Normal 8 5 5 4" xfId="5659"/>
    <cellStyle name="Normal 8 5 6" xfId="5660"/>
    <cellStyle name="Normal 8 5 6 2" xfId="5661"/>
    <cellStyle name="Normal 8 5 7" xfId="5662"/>
    <cellStyle name="Normal 8 5 8" xfId="5663"/>
    <cellStyle name="Normal 8 6" xfId="5664"/>
    <cellStyle name="Normal 8 6 2" xfId="5665"/>
    <cellStyle name="Normal 8 6 2 2" xfId="5666"/>
    <cellStyle name="Normal 8 6 2 2 2" xfId="5667"/>
    <cellStyle name="Normal 8 6 2 2 2 2" xfId="5668"/>
    <cellStyle name="Normal 8 6 2 2 2 2 2" xfId="5669"/>
    <cellStyle name="Normal 8 6 2 2 2 3" xfId="5670"/>
    <cellStyle name="Normal 8 6 2 2 2 4" xfId="5671"/>
    <cellStyle name="Normal 8 6 2 2 3" xfId="5672"/>
    <cellStyle name="Normal 8 6 2 2 3 2" xfId="5673"/>
    <cellStyle name="Normal 8 6 2 2 4" xfId="5674"/>
    <cellStyle name="Normal 8 6 2 2 5" xfId="5675"/>
    <cellStyle name="Normal 8 6 2 3" xfId="5676"/>
    <cellStyle name="Normal 8 6 2 3 2" xfId="5677"/>
    <cellStyle name="Normal 8 6 2 3 2 2" xfId="5678"/>
    <cellStyle name="Normal 8 6 2 3 3" xfId="5679"/>
    <cellStyle name="Normal 8 6 2 3 4" xfId="5680"/>
    <cellStyle name="Normal 8 6 2 4" xfId="5681"/>
    <cellStyle name="Normal 8 6 2 4 2" xfId="5682"/>
    <cellStyle name="Normal 8 6 2 5" xfId="5683"/>
    <cellStyle name="Normal 8 6 2 6" xfId="5684"/>
    <cellStyle name="Normal 8 6 3" xfId="5685"/>
    <cellStyle name="Normal 8 6 3 2" xfId="5686"/>
    <cellStyle name="Normal 8 6 3 2 2" xfId="5687"/>
    <cellStyle name="Normal 8 6 3 2 2 2" xfId="5688"/>
    <cellStyle name="Normal 8 6 3 2 2 2 2" xfId="5689"/>
    <cellStyle name="Normal 8 6 3 2 2 3" xfId="5690"/>
    <cellStyle name="Normal 8 6 3 2 2 4" xfId="5691"/>
    <cellStyle name="Normal 8 6 3 2 3" xfId="5692"/>
    <cellStyle name="Normal 8 6 3 2 3 2" xfId="5693"/>
    <cellStyle name="Normal 8 6 3 2 4" xfId="5694"/>
    <cellStyle name="Normal 8 6 3 2 5" xfId="5695"/>
    <cellStyle name="Normal 8 6 3 3" xfId="5696"/>
    <cellStyle name="Normal 8 6 3 3 2" xfId="5697"/>
    <cellStyle name="Normal 8 6 3 3 2 2" xfId="5698"/>
    <cellStyle name="Normal 8 6 3 3 3" xfId="5699"/>
    <cellStyle name="Normal 8 6 3 3 4" xfId="5700"/>
    <cellStyle name="Normal 8 6 3 4" xfId="5701"/>
    <cellStyle name="Normal 8 6 3 4 2" xfId="5702"/>
    <cellStyle name="Normal 8 6 3 5" xfId="5703"/>
    <cellStyle name="Normal 8 6 3 6" xfId="5704"/>
    <cellStyle name="Normal 8 6 4" xfId="5705"/>
    <cellStyle name="Normal 8 6 4 2" xfId="5706"/>
    <cellStyle name="Normal 8 6 4 2 2" xfId="5707"/>
    <cellStyle name="Normal 8 6 4 2 2 2" xfId="5708"/>
    <cellStyle name="Normal 8 6 4 2 3" xfId="5709"/>
    <cellStyle name="Normal 8 6 4 2 4" xfId="5710"/>
    <cellStyle name="Normal 8 6 4 3" xfId="5711"/>
    <cellStyle name="Normal 8 6 4 3 2" xfId="5712"/>
    <cellStyle name="Normal 8 6 4 4" xfId="5713"/>
    <cellStyle name="Normal 8 6 4 5" xfId="5714"/>
    <cellStyle name="Normal 8 6 5" xfId="5715"/>
    <cellStyle name="Normal 8 6 5 2" xfId="5716"/>
    <cellStyle name="Normal 8 6 5 2 2" xfId="5717"/>
    <cellStyle name="Normal 8 6 5 3" xfId="5718"/>
    <cellStyle name="Normal 8 6 5 4" xfId="5719"/>
    <cellStyle name="Normal 8 6 6" xfId="5720"/>
    <cellStyle name="Normal 8 6 6 2" xfId="5721"/>
    <cellStyle name="Normal 8 6 7" xfId="5722"/>
    <cellStyle name="Normal 8 6 8" xfId="5723"/>
    <cellStyle name="Normal 8 7" xfId="5724"/>
    <cellStyle name="Normal 8 7 2" xfId="5725"/>
    <cellStyle name="Normal 8 7 2 2" xfId="5726"/>
    <cellStyle name="Normal 8 7 2 2 2" xfId="5727"/>
    <cellStyle name="Normal 8 7 2 2 2 2" xfId="5728"/>
    <cellStyle name="Normal 8 7 2 2 2 2 2" xfId="5729"/>
    <cellStyle name="Normal 8 7 2 2 2 3" xfId="5730"/>
    <cellStyle name="Normal 8 7 2 2 2 4" xfId="5731"/>
    <cellStyle name="Normal 8 7 2 2 3" xfId="5732"/>
    <cellStyle name="Normal 8 7 2 2 3 2" xfId="5733"/>
    <cellStyle name="Normal 8 7 2 2 4" xfId="5734"/>
    <cellStyle name="Normal 8 7 2 2 5" xfId="5735"/>
    <cellStyle name="Normal 8 7 2 3" xfId="5736"/>
    <cellStyle name="Normal 8 7 2 3 2" xfId="5737"/>
    <cellStyle name="Normal 8 7 2 3 2 2" xfId="5738"/>
    <cellStyle name="Normal 8 7 2 3 3" xfId="5739"/>
    <cellStyle name="Normal 8 7 2 3 4" xfId="5740"/>
    <cellStyle name="Normal 8 7 2 4" xfId="5741"/>
    <cellStyle name="Normal 8 7 2 4 2" xfId="5742"/>
    <cellStyle name="Normal 8 7 2 5" xfId="5743"/>
    <cellStyle name="Normal 8 7 2 6" xfId="5744"/>
    <cellStyle name="Normal 8 7 3" xfId="5745"/>
    <cellStyle name="Normal 8 7 3 2" xfId="5746"/>
    <cellStyle name="Normal 8 7 3 2 2" xfId="5747"/>
    <cellStyle name="Normal 8 7 3 2 2 2" xfId="5748"/>
    <cellStyle name="Normal 8 7 3 2 2 2 2" xfId="5749"/>
    <cellStyle name="Normal 8 7 3 2 2 3" xfId="5750"/>
    <cellStyle name="Normal 8 7 3 2 2 4" xfId="5751"/>
    <cellStyle name="Normal 8 7 3 2 3" xfId="5752"/>
    <cellStyle name="Normal 8 7 3 2 3 2" xfId="5753"/>
    <cellStyle name="Normal 8 7 3 2 4" xfId="5754"/>
    <cellStyle name="Normal 8 7 3 2 5" xfId="5755"/>
    <cellStyle name="Normal 8 7 3 3" xfId="5756"/>
    <cellStyle name="Normal 8 7 3 3 2" xfId="5757"/>
    <cellStyle name="Normal 8 7 3 3 2 2" xfId="5758"/>
    <cellStyle name="Normal 8 7 3 3 3" xfId="5759"/>
    <cellStyle name="Normal 8 7 3 3 4" xfId="5760"/>
    <cellStyle name="Normal 8 7 3 4" xfId="5761"/>
    <cellStyle name="Normal 8 7 3 4 2" xfId="5762"/>
    <cellStyle name="Normal 8 7 3 5" xfId="5763"/>
    <cellStyle name="Normal 8 7 3 6" xfId="5764"/>
    <cellStyle name="Normal 8 7 4" xfId="5765"/>
    <cellStyle name="Normal 8 7 4 2" xfId="5766"/>
    <cellStyle name="Normal 8 7 4 2 2" xfId="5767"/>
    <cellStyle name="Normal 8 7 4 2 2 2" xfId="5768"/>
    <cellStyle name="Normal 8 7 4 2 3" xfId="5769"/>
    <cellStyle name="Normal 8 7 4 2 4" xfId="5770"/>
    <cellStyle name="Normal 8 7 4 3" xfId="5771"/>
    <cellStyle name="Normal 8 7 4 3 2" xfId="5772"/>
    <cellStyle name="Normal 8 7 4 4" xfId="5773"/>
    <cellStyle name="Normal 8 7 4 5" xfId="5774"/>
    <cellStyle name="Normal 8 7 5" xfId="5775"/>
    <cellStyle name="Normal 8 7 5 2" xfId="5776"/>
    <cellStyle name="Normal 8 7 5 2 2" xfId="5777"/>
    <cellStyle name="Normal 8 7 5 3" xfId="5778"/>
    <cellStyle name="Normal 8 7 5 4" xfId="5779"/>
    <cellStyle name="Normal 8 7 6" xfId="5780"/>
    <cellStyle name="Normal 8 7 6 2" xfId="5781"/>
    <cellStyle name="Normal 8 7 7" xfId="5782"/>
    <cellStyle name="Normal 8 7 8" xfId="5783"/>
    <cellStyle name="Normal 8 8" xfId="5784"/>
    <cellStyle name="Normal 8 8 2" xfId="5785"/>
    <cellStyle name="Normal 8 8 2 2" xfId="5786"/>
    <cellStyle name="Normal 8 8 2 2 2" xfId="5787"/>
    <cellStyle name="Normal 8 8 2 2 2 2" xfId="5788"/>
    <cellStyle name="Normal 8 8 2 2 2 2 2" xfId="5789"/>
    <cellStyle name="Normal 8 8 2 2 2 3" xfId="5790"/>
    <cellStyle name="Normal 8 8 2 2 2 4" xfId="5791"/>
    <cellStyle name="Normal 8 8 2 2 3" xfId="5792"/>
    <cellStyle name="Normal 8 8 2 2 3 2" xfId="5793"/>
    <cellStyle name="Normal 8 8 2 2 4" xfId="5794"/>
    <cellStyle name="Normal 8 8 2 2 5" xfId="5795"/>
    <cellStyle name="Normal 8 8 2 3" xfId="5796"/>
    <cellStyle name="Normal 8 8 2 3 2" xfId="5797"/>
    <cellStyle name="Normal 8 8 2 3 2 2" xfId="5798"/>
    <cellStyle name="Normal 8 8 2 3 3" xfId="5799"/>
    <cellStyle name="Normal 8 8 2 3 4" xfId="5800"/>
    <cellStyle name="Normal 8 8 2 4" xfId="5801"/>
    <cellStyle name="Normal 8 8 2 4 2" xfId="5802"/>
    <cellStyle name="Normal 8 8 2 5" xfId="5803"/>
    <cellStyle name="Normal 8 8 2 6" xfId="5804"/>
    <cellStyle name="Normal 8 8 3" xfId="5805"/>
    <cellStyle name="Normal 8 8 3 2" xfId="5806"/>
    <cellStyle name="Normal 8 8 3 2 2" xfId="5807"/>
    <cellStyle name="Normal 8 8 3 2 2 2" xfId="5808"/>
    <cellStyle name="Normal 8 8 3 2 2 2 2" xfId="5809"/>
    <cellStyle name="Normal 8 8 3 2 2 3" xfId="5810"/>
    <cellStyle name="Normal 8 8 3 2 2 4" xfId="5811"/>
    <cellStyle name="Normal 8 8 3 2 3" xfId="5812"/>
    <cellStyle name="Normal 8 8 3 2 3 2" xfId="5813"/>
    <cellStyle name="Normal 8 8 3 2 4" xfId="5814"/>
    <cellStyle name="Normal 8 8 3 2 5" xfId="5815"/>
    <cellStyle name="Normal 8 8 3 3" xfId="5816"/>
    <cellStyle name="Normal 8 8 3 3 2" xfId="5817"/>
    <cellStyle name="Normal 8 8 3 3 2 2" xfId="5818"/>
    <cellStyle name="Normal 8 8 3 3 3" xfId="5819"/>
    <cellStyle name="Normal 8 8 3 3 4" xfId="5820"/>
    <cellStyle name="Normal 8 8 3 4" xfId="5821"/>
    <cellStyle name="Normal 8 8 3 4 2" xfId="5822"/>
    <cellStyle name="Normal 8 8 3 5" xfId="5823"/>
    <cellStyle name="Normal 8 8 3 6" xfId="5824"/>
    <cellStyle name="Normal 8 8 4" xfId="5825"/>
    <cellStyle name="Normal 8 8 4 2" xfId="5826"/>
    <cellStyle name="Normal 8 8 4 2 2" xfId="5827"/>
    <cellStyle name="Normal 8 8 4 2 2 2" xfId="5828"/>
    <cellStyle name="Normal 8 8 4 2 3" xfId="5829"/>
    <cellStyle name="Normal 8 8 4 2 4" xfId="5830"/>
    <cellStyle name="Normal 8 8 4 3" xfId="5831"/>
    <cellStyle name="Normal 8 8 4 3 2" xfId="5832"/>
    <cellStyle name="Normal 8 8 4 4" xfId="5833"/>
    <cellStyle name="Normal 8 8 4 5" xfId="5834"/>
    <cellStyle name="Normal 8 8 5" xfId="5835"/>
    <cellStyle name="Normal 8 8 5 2" xfId="5836"/>
    <cellStyle name="Normal 8 8 5 2 2" xfId="5837"/>
    <cellStyle name="Normal 8 8 5 3" xfId="5838"/>
    <cellStyle name="Normal 8 8 5 4" xfId="5839"/>
    <cellStyle name="Normal 8 8 6" xfId="5840"/>
    <cellStyle name="Normal 8 8 6 2" xfId="5841"/>
    <cellStyle name="Normal 8 8 7" xfId="5842"/>
    <cellStyle name="Normal 8 8 8" xfId="5843"/>
    <cellStyle name="Normal 8 9" xfId="5844"/>
    <cellStyle name="Normal 8 9 2" xfId="5845"/>
    <cellStyle name="Normal 8 9 2 2" xfId="5846"/>
    <cellStyle name="Normal 8 9 2 2 2" xfId="5847"/>
    <cellStyle name="Normal 8 9 2 2 2 2" xfId="5848"/>
    <cellStyle name="Normal 8 9 2 2 2 2 2" xfId="5849"/>
    <cellStyle name="Normal 8 9 2 2 2 3" xfId="5850"/>
    <cellStyle name="Normal 8 9 2 2 2 4" xfId="5851"/>
    <cellStyle name="Normal 8 9 2 2 3" xfId="5852"/>
    <cellStyle name="Normal 8 9 2 2 3 2" xfId="5853"/>
    <cellStyle name="Normal 8 9 2 2 4" xfId="5854"/>
    <cellStyle name="Normal 8 9 2 2 5" xfId="5855"/>
    <cellStyle name="Normal 8 9 2 3" xfId="5856"/>
    <cellStyle name="Normal 8 9 2 3 2" xfId="5857"/>
    <cellStyle name="Normal 8 9 2 3 2 2" xfId="5858"/>
    <cellStyle name="Normal 8 9 2 3 3" xfId="5859"/>
    <cellStyle name="Normal 8 9 2 3 4" xfId="5860"/>
    <cellStyle name="Normal 8 9 2 4" xfId="5861"/>
    <cellStyle name="Normal 8 9 2 4 2" xfId="5862"/>
    <cellStyle name="Normal 8 9 2 5" xfId="5863"/>
    <cellStyle name="Normal 8 9 2 6" xfId="5864"/>
    <cellStyle name="Normal 8 9 3" xfId="5865"/>
    <cellStyle name="Normal 8 9 3 2" xfId="5866"/>
    <cellStyle name="Normal 8 9 3 2 2" xfId="5867"/>
    <cellStyle name="Normal 8 9 3 2 2 2" xfId="5868"/>
    <cellStyle name="Normal 8 9 3 2 2 2 2" xfId="5869"/>
    <cellStyle name="Normal 8 9 3 2 2 3" xfId="5870"/>
    <cellStyle name="Normal 8 9 3 2 2 4" xfId="5871"/>
    <cellStyle name="Normal 8 9 3 2 3" xfId="5872"/>
    <cellStyle name="Normal 8 9 3 2 3 2" xfId="5873"/>
    <cellStyle name="Normal 8 9 3 2 4" xfId="5874"/>
    <cellStyle name="Normal 8 9 3 2 5" xfId="5875"/>
    <cellStyle name="Normal 8 9 3 3" xfId="5876"/>
    <cellStyle name="Normal 8 9 3 3 2" xfId="5877"/>
    <cellStyle name="Normal 8 9 3 3 2 2" xfId="5878"/>
    <cellStyle name="Normal 8 9 3 3 3" xfId="5879"/>
    <cellStyle name="Normal 8 9 3 3 4" xfId="5880"/>
    <cellStyle name="Normal 8 9 3 4" xfId="5881"/>
    <cellStyle name="Normal 8 9 3 4 2" xfId="5882"/>
    <cellStyle name="Normal 8 9 3 5" xfId="5883"/>
    <cellStyle name="Normal 8 9 3 6" xfId="5884"/>
    <cellStyle name="Normal 8 9 4" xfId="5885"/>
    <cellStyle name="Normal 8 9 4 2" xfId="5886"/>
    <cellStyle name="Normal 8 9 4 2 2" xfId="5887"/>
    <cellStyle name="Normal 8 9 4 2 2 2" xfId="5888"/>
    <cellStyle name="Normal 8 9 4 2 3" xfId="5889"/>
    <cellStyle name="Normal 8 9 4 2 4" xfId="5890"/>
    <cellStyle name="Normal 8 9 4 3" xfId="5891"/>
    <cellStyle name="Normal 8 9 4 3 2" xfId="5892"/>
    <cellStyle name="Normal 8 9 4 4" xfId="5893"/>
    <cellStyle name="Normal 8 9 4 5" xfId="5894"/>
    <cellStyle name="Normal 8 9 5" xfId="5895"/>
    <cellStyle name="Normal 8 9 5 2" xfId="5896"/>
    <cellStyle name="Normal 8 9 5 2 2" xfId="5897"/>
    <cellStyle name="Normal 8 9 5 3" xfId="5898"/>
    <cellStyle name="Normal 8 9 5 4" xfId="5899"/>
    <cellStyle name="Normal 8 9 6" xfId="5900"/>
    <cellStyle name="Normal 8 9 6 2" xfId="5901"/>
    <cellStyle name="Normal 8 9 7" xfId="5902"/>
    <cellStyle name="Normal 8 9 8" xfId="5903"/>
    <cellStyle name="Normal 9" xfId="5904"/>
    <cellStyle name="Normal 9 10" xfId="5905"/>
    <cellStyle name="Normal 9 10 2" xfId="5906"/>
    <cellStyle name="Normal 9 10 2 2" xfId="5907"/>
    <cellStyle name="Normal 9 10 2 2 2" xfId="5908"/>
    <cellStyle name="Normal 9 10 2 2 2 2" xfId="5909"/>
    <cellStyle name="Normal 9 10 2 2 3" xfId="5910"/>
    <cellStyle name="Normal 9 10 2 2 4" xfId="5911"/>
    <cellStyle name="Normal 9 10 2 3" xfId="5912"/>
    <cellStyle name="Normal 9 10 2 3 2" xfId="5913"/>
    <cellStyle name="Normal 9 10 2 4" xfId="5914"/>
    <cellStyle name="Normal 9 10 2 5" xfId="5915"/>
    <cellStyle name="Normal 9 10 3" xfId="5916"/>
    <cellStyle name="Normal 9 10 3 2" xfId="5917"/>
    <cellStyle name="Normal 9 10 3 2 2" xfId="5918"/>
    <cellStyle name="Normal 9 10 3 3" xfId="5919"/>
    <cellStyle name="Normal 9 10 3 4" xfId="5920"/>
    <cellStyle name="Normal 9 10 4" xfId="5921"/>
    <cellStyle name="Normal 9 10 4 2" xfId="5922"/>
    <cellStyle name="Normal 9 10 5" xfId="5923"/>
    <cellStyle name="Normal 9 10 6" xfId="5924"/>
    <cellStyle name="Normal 9 11" xfId="5925"/>
    <cellStyle name="Normal 9 11 2" xfId="5926"/>
    <cellStyle name="Normal 9 11 2 2" xfId="5927"/>
    <cellStyle name="Normal 9 11 2 2 2" xfId="5928"/>
    <cellStyle name="Normal 9 11 2 2 2 2" xfId="5929"/>
    <cellStyle name="Normal 9 11 2 2 3" xfId="5930"/>
    <cellStyle name="Normal 9 11 2 2 4" xfId="5931"/>
    <cellStyle name="Normal 9 11 2 3" xfId="5932"/>
    <cellStyle name="Normal 9 11 2 3 2" xfId="5933"/>
    <cellStyle name="Normal 9 11 2 4" xfId="5934"/>
    <cellStyle name="Normal 9 11 2 5" xfId="5935"/>
    <cellStyle name="Normal 9 11 3" xfId="5936"/>
    <cellStyle name="Normal 9 11 3 2" xfId="5937"/>
    <cellStyle name="Normal 9 11 3 2 2" xfId="5938"/>
    <cellStyle name="Normal 9 11 3 3" xfId="5939"/>
    <cellStyle name="Normal 9 11 3 4" xfId="5940"/>
    <cellStyle name="Normal 9 11 4" xfId="5941"/>
    <cellStyle name="Normal 9 11 4 2" xfId="5942"/>
    <cellStyle name="Normal 9 11 5" xfId="5943"/>
    <cellStyle name="Normal 9 11 6" xfId="5944"/>
    <cellStyle name="Normal 9 12" xfId="5945"/>
    <cellStyle name="Normal 9 12 2" xfId="5946"/>
    <cellStyle name="Normal 9 12 2 2" xfId="5947"/>
    <cellStyle name="Normal 9 12 2 2 2" xfId="5948"/>
    <cellStyle name="Normal 9 12 2 3" xfId="5949"/>
    <cellStyle name="Normal 9 12 2 4" xfId="5950"/>
    <cellStyle name="Normal 9 12 3" xfId="5951"/>
    <cellStyle name="Normal 9 12 3 2" xfId="5952"/>
    <cellStyle name="Normal 9 12 4" xfId="5953"/>
    <cellStyle name="Normal 9 12 5" xfId="5954"/>
    <cellStyle name="Normal 9 13" xfId="5955"/>
    <cellStyle name="Normal 9 13 2" xfId="5956"/>
    <cellStyle name="Normal 9 13 2 2" xfId="5957"/>
    <cellStyle name="Normal 9 13 3" xfId="5958"/>
    <cellStyle name="Normal 9 13 4" xfId="5959"/>
    <cellStyle name="Normal 9 14" xfId="5960"/>
    <cellStyle name="Normal 9 14 2" xfId="5961"/>
    <cellStyle name="Normal 9 15" xfId="5962"/>
    <cellStyle name="Normal 9 16" xfId="5963"/>
    <cellStyle name="Normal 9 2" xfId="5964"/>
    <cellStyle name="Normal 9 2 2" xfId="5965"/>
    <cellStyle name="Normal 9 2 2 2" xfId="5966"/>
    <cellStyle name="Normal 9 2 2 2 2" xfId="5967"/>
    <cellStyle name="Normal 9 2 2 2 2 2" xfId="5968"/>
    <cellStyle name="Normal 9 2 2 2 2 2 2" xfId="5969"/>
    <cellStyle name="Normal 9 2 2 2 2 3" xfId="5970"/>
    <cellStyle name="Normal 9 2 2 2 2 4" xfId="5971"/>
    <cellStyle name="Normal 9 2 2 2 3" xfId="5972"/>
    <cellStyle name="Normal 9 2 2 2 3 2" xfId="5973"/>
    <cellStyle name="Normal 9 2 2 2 4" xfId="5974"/>
    <cellStyle name="Normal 9 2 2 2 5" xfId="5975"/>
    <cellStyle name="Normal 9 2 2 3" xfId="5976"/>
    <cellStyle name="Normal 9 2 2 3 2" xfId="5977"/>
    <cellStyle name="Normal 9 2 2 3 2 2" xfId="5978"/>
    <cellStyle name="Normal 9 2 2 3 3" xfId="5979"/>
    <cellStyle name="Normal 9 2 2 3 4" xfId="5980"/>
    <cellStyle name="Normal 9 2 2 4" xfId="5981"/>
    <cellStyle name="Normal 9 2 2 4 2" xfId="5982"/>
    <cellStyle name="Normal 9 2 2 5" xfId="5983"/>
    <cellStyle name="Normal 9 2 2 6" xfId="5984"/>
    <cellStyle name="Normal 9 2 3" xfId="5985"/>
    <cellStyle name="Normal 9 2 3 2" xfId="5986"/>
    <cellStyle name="Normal 9 2 3 2 2" xfId="5987"/>
    <cellStyle name="Normal 9 2 3 2 2 2" xfId="5988"/>
    <cellStyle name="Normal 9 2 3 2 2 2 2" xfId="5989"/>
    <cellStyle name="Normal 9 2 3 2 2 3" xfId="5990"/>
    <cellStyle name="Normal 9 2 3 2 2 4" xfId="5991"/>
    <cellStyle name="Normal 9 2 3 2 3" xfId="5992"/>
    <cellStyle name="Normal 9 2 3 2 3 2" xfId="5993"/>
    <cellStyle name="Normal 9 2 3 2 4" xfId="5994"/>
    <cellStyle name="Normal 9 2 3 2 5" xfId="5995"/>
    <cellStyle name="Normal 9 2 3 3" xfId="5996"/>
    <cellStyle name="Normal 9 2 3 3 2" xfId="5997"/>
    <cellStyle name="Normal 9 2 3 3 2 2" xfId="5998"/>
    <cellStyle name="Normal 9 2 3 3 3" xfId="5999"/>
    <cellStyle name="Normal 9 2 3 3 4" xfId="6000"/>
    <cellStyle name="Normal 9 2 3 4" xfId="6001"/>
    <cellStyle name="Normal 9 2 3 4 2" xfId="6002"/>
    <cellStyle name="Normal 9 2 3 5" xfId="6003"/>
    <cellStyle name="Normal 9 2 3 6" xfId="6004"/>
    <cellStyle name="Normal 9 2 4" xfId="6005"/>
    <cellStyle name="Normal 9 2 4 2" xfId="6006"/>
    <cellStyle name="Normal 9 2 4 2 2" xfId="6007"/>
    <cellStyle name="Normal 9 2 4 2 2 2" xfId="6008"/>
    <cellStyle name="Normal 9 2 4 2 3" xfId="6009"/>
    <cellStyle name="Normal 9 2 4 2 4" xfId="6010"/>
    <cellStyle name="Normal 9 2 4 3" xfId="6011"/>
    <cellStyle name="Normal 9 2 4 3 2" xfId="6012"/>
    <cellStyle name="Normal 9 2 4 4" xfId="6013"/>
    <cellStyle name="Normal 9 2 4 5" xfId="6014"/>
    <cellStyle name="Normal 9 2 5" xfId="6015"/>
    <cellStyle name="Normal 9 2 5 2" xfId="6016"/>
    <cellStyle name="Normal 9 2 5 2 2" xfId="6017"/>
    <cellStyle name="Normal 9 2 5 3" xfId="6018"/>
    <cellStyle name="Normal 9 2 5 4" xfId="6019"/>
    <cellStyle name="Normal 9 2 6" xfId="6020"/>
    <cellStyle name="Normal 9 2 6 2" xfId="6021"/>
    <cellStyle name="Normal 9 2 7" xfId="6022"/>
    <cellStyle name="Normal 9 2 8" xfId="6023"/>
    <cellStyle name="Normal 9 3" xfId="6024"/>
    <cellStyle name="Normal 9 3 2" xfId="6025"/>
    <cellStyle name="Normal 9 3 2 2" xfId="6026"/>
    <cellStyle name="Normal 9 3 2 2 2" xfId="6027"/>
    <cellStyle name="Normal 9 3 2 2 2 2" xfId="6028"/>
    <cellStyle name="Normal 9 3 2 2 2 2 2" xfId="6029"/>
    <cellStyle name="Normal 9 3 2 2 2 3" xfId="6030"/>
    <cellStyle name="Normal 9 3 2 2 2 4" xfId="6031"/>
    <cellStyle name="Normal 9 3 2 2 3" xfId="6032"/>
    <cellStyle name="Normal 9 3 2 2 3 2" xfId="6033"/>
    <cellStyle name="Normal 9 3 2 2 4" xfId="6034"/>
    <cellStyle name="Normal 9 3 2 2 5" xfId="6035"/>
    <cellStyle name="Normal 9 3 2 3" xfId="6036"/>
    <cellStyle name="Normal 9 3 2 3 2" xfId="6037"/>
    <cellStyle name="Normal 9 3 2 3 2 2" xfId="6038"/>
    <cellStyle name="Normal 9 3 2 3 3" xfId="6039"/>
    <cellStyle name="Normal 9 3 2 3 4" xfId="6040"/>
    <cellStyle name="Normal 9 3 2 4" xfId="6041"/>
    <cellStyle name="Normal 9 3 2 4 2" xfId="6042"/>
    <cellStyle name="Normal 9 3 2 5" xfId="6043"/>
    <cellStyle name="Normal 9 3 2 6" xfId="6044"/>
    <cellStyle name="Normal 9 3 3" xfId="6045"/>
    <cellStyle name="Normal 9 3 3 2" xfId="6046"/>
    <cellStyle name="Normal 9 3 3 2 2" xfId="6047"/>
    <cellStyle name="Normal 9 3 3 2 2 2" xfId="6048"/>
    <cellStyle name="Normal 9 3 3 2 2 2 2" xfId="6049"/>
    <cellStyle name="Normal 9 3 3 2 2 3" xfId="6050"/>
    <cellStyle name="Normal 9 3 3 2 2 4" xfId="6051"/>
    <cellStyle name="Normal 9 3 3 2 3" xfId="6052"/>
    <cellStyle name="Normal 9 3 3 2 3 2" xfId="6053"/>
    <cellStyle name="Normal 9 3 3 2 4" xfId="6054"/>
    <cellStyle name="Normal 9 3 3 2 5" xfId="6055"/>
    <cellStyle name="Normal 9 3 3 3" xfId="6056"/>
    <cellStyle name="Normal 9 3 3 3 2" xfId="6057"/>
    <cellStyle name="Normal 9 3 3 3 2 2" xfId="6058"/>
    <cellStyle name="Normal 9 3 3 3 3" xfId="6059"/>
    <cellStyle name="Normal 9 3 3 3 4" xfId="6060"/>
    <cellStyle name="Normal 9 3 3 4" xfId="6061"/>
    <cellStyle name="Normal 9 3 3 4 2" xfId="6062"/>
    <cellStyle name="Normal 9 3 3 5" xfId="6063"/>
    <cellStyle name="Normal 9 3 3 6" xfId="6064"/>
    <cellStyle name="Normal 9 3 4" xfId="6065"/>
    <cellStyle name="Normal 9 3 4 2" xfId="6066"/>
    <cellStyle name="Normal 9 3 4 2 2" xfId="6067"/>
    <cellStyle name="Normal 9 3 4 2 2 2" xfId="6068"/>
    <cellStyle name="Normal 9 3 4 2 3" xfId="6069"/>
    <cellStyle name="Normal 9 3 4 2 4" xfId="6070"/>
    <cellStyle name="Normal 9 3 4 3" xfId="6071"/>
    <cellStyle name="Normal 9 3 4 3 2" xfId="6072"/>
    <cellStyle name="Normal 9 3 4 4" xfId="6073"/>
    <cellStyle name="Normal 9 3 4 5" xfId="6074"/>
    <cellStyle name="Normal 9 3 5" xfId="6075"/>
    <cellStyle name="Normal 9 3 5 2" xfId="6076"/>
    <cellStyle name="Normal 9 3 5 2 2" xfId="6077"/>
    <cellStyle name="Normal 9 3 5 3" xfId="6078"/>
    <cellStyle name="Normal 9 3 5 4" xfId="6079"/>
    <cellStyle name="Normal 9 3 6" xfId="6080"/>
    <cellStyle name="Normal 9 3 6 2" xfId="6081"/>
    <cellStyle name="Normal 9 3 7" xfId="6082"/>
    <cellStyle name="Normal 9 3 8" xfId="6083"/>
    <cellStyle name="Normal 9 4" xfId="6084"/>
    <cellStyle name="Normal 9 4 2" xfId="6085"/>
    <cellStyle name="Normal 9 4 2 2" xfId="6086"/>
    <cellStyle name="Normal 9 4 2 2 2" xfId="6087"/>
    <cellStyle name="Normal 9 4 2 2 2 2" xfId="6088"/>
    <cellStyle name="Normal 9 4 2 2 2 2 2" xfId="6089"/>
    <cellStyle name="Normal 9 4 2 2 2 3" xfId="6090"/>
    <cellStyle name="Normal 9 4 2 2 2 4" xfId="6091"/>
    <cellStyle name="Normal 9 4 2 2 3" xfId="6092"/>
    <cellStyle name="Normal 9 4 2 2 3 2" xfId="6093"/>
    <cellStyle name="Normal 9 4 2 2 4" xfId="6094"/>
    <cellStyle name="Normal 9 4 2 2 5" xfId="6095"/>
    <cellStyle name="Normal 9 4 2 3" xfId="6096"/>
    <cellStyle name="Normal 9 4 2 3 2" xfId="6097"/>
    <cellStyle name="Normal 9 4 2 3 2 2" xfId="6098"/>
    <cellStyle name="Normal 9 4 2 3 3" xfId="6099"/>
    <cellStyle name="Normal 9 4 2 3 4" xfId="6100"/>
    <cellStyle name="Normal 9 4 2 4" xfId="6101"/>
    <cellStyle name="Normal 9 4 2 4 2" xfId="6102"/>
    <cellStyle name="Normal 9 4 2 5" xfId="6103"/>
    <cellStyle name="Normal 9 4 2 6" xfId="6104"/>
    <cellStyle name="Normal 9 4 3" xfId="6105"/>
    <cellStyle name="Normal 9 4 3 2" xfId="6106"/>
    <cellStyle name="Normal 9 4 3 2 2" xfId="6107"/>
    <cellStyle name="Normal 9 4 3 2 2 2" xfId="6108"/>
    <cellStyle name="Normal 9 4 3 2 2 2 2" xfId="6109"/>
    <cellStyle name="Normal 9 4 3 2 2 3" xfId="6110"/>
    <cellStyle name="Normal 9 4 3 2 2 4" xfId="6111"/>
    <cellStyle name="Normal 9 4 3 2 3" xfId="6112"/>
    <cellStyle name="Normal 9 4 3 2 3 2" xfId="6113"/>
    <cellStyle name="Normal 9 4 3 2 4" xfId="6114"/>
    <cellStyle name="Normal 9 4 3 2 5" xfId="6115"/>
    <cellStyle name="Normal 9 4 3 3" xfId="6116"/>
    <cellStyle name="Normal 9 4 3 3 2" xfId="6117"/>
    <cellStyle name="Normal 9 4 3 3 2 2" xfId="6118"/>
    <cellStyle name="Normal 9 4 3 3 3" xfId="6119"/>
    <cellStyle name="Normal 9 4 3 3 4" xfId="6120"/>
    <cellStyle name="Normal 9 4 3 4" xfId="6121"/>
    <cellStyle name="Normal 9 4 3 4 2" xfId="6122"/>
    <cellStyle name="Normal 9 4 3 5" xfId="6123"/>
    <cellStyle name="Normal 9 4 3 6" xfId="6124"/>
    <cellStyle name="Normal 9 4 4" xfId="6125"/>
    <cellStyle name="Normal 9 4 4 2" xfId="6126"/>
    <cellStyle name="Normal 9 4 4 2 2" xfId="6127"/>
    <cellStyle name="Normal 9 4 4 2 2 2" xfId="6128"/>
    <cellStyle name="Normal 9 4 4 2 3" xfId="6129"/>
    <cellStyle name="Normal 9 4 4 2 4" xfId="6130"/>
    <cellStyle name="Normal 9 4 4 3" xfId="6131"/>
    <cellStyle name="Normal 9 4 4 3 2" xfId="6132"/>
    <cellStyle name="Normal 9 4 4 4" xfId="6133"/>
    <cellStyle name="Normal 9 4 4 5" xfId="6134"/>
    <cellStyle name="Normal 9 4 5" xfId="6135"/>
    <cellStyle name="Normal 9 4 5 2" xfId="6136"/>
    <cellStyle name="Normal 9 4 5 2 2" xfId="6137"/>
    <cellStyle name="Normal 9 4 5 3" xfId="6138"/>
    <cellStyle name="Normal 9 4 5 4" xfId="6139"/>
    <cellStyle name="Normal 9 4 6" xfId="6140"/>
    <cellStyle name="Normal 9 4 6 2" xfId="6141"/>
    <cellStyle name="Normal 9 4 7" xfId="6142"/>
    <cellStyle name="Normal 9 4 8" xfId="6143"/>
    <cellStyle name="Normal 9 5" xfId="6144"/>
    <cellStyle name="Normal 9 5 2" xfId="6145"/>
    <cellStyle name="Normal 9 5 2 2" xfId="6146"/>
    <cellStyle name="Normal 9 5 2 2 2" xfId="6147"/>
    <cellStyle name="Normal 9 5 2 2 2 2" xfId="6148"/>
    <cellStyle name="Normal 9 5 2 2 2 2 2" xfId="6149"/>
    <cellStyle name="Normal 9 5 2 2 2 3" xfId="6150"/>
    <cellStyle name="Normal 9 5 2 2 2 4" xfId="6151"/>
    <cellStyle name="Normal 9 5 2 2 3" xfId="6152"/>
    <cellStyle name="Normal 9 5 2 2 3 2" xfId="6153"/>
    <cellStyle name="Normal 9 5 2 2 4" xfId="6154"/>
    <cellStyle name="Normal 9 5 2 2 5" xfId="6155"/>
    <cellStyle name="Normal 9 5 2 3" xfId="6156"/>
    <cellStyle name="Normal 9 5 2 3 2" xfId="6157"/>
    <cellStyle name="Normal 9 5 2 3 2 2" xfId="6158"/>
    <cellStyle name="Normal 9 5 2 3 3" xfId="6159"/>
    <cellStyle name="Normal 9 5 2 3 4" xfId="6160"/>
    <cellStyle name="Normal 9 5 2 4" xfId="6161"/>
    <cellStyle name="Normal 9 5 2 4 2" xfId="6162"/>
    <cellStyle name="Normal 9 5 2 5" xfId="6163"/>
    <cellStyle name="Normal 9 5 2 6" xfId="6164"/>
    <cellStyle name="Normal 9 5 3" xfId="6165"/>
    <cellStyle name="Normal 9 5 3 2" xfId="6166"/>
    <cellStyle name="Normal 9 5 3 2 2" xfId="6167"/>
    <cellStyle name="Normal 9 5 3 2 2 2" xfId="6168"/>
    <cellStyle name="Normal 9 5 3 2 2 2 2" xfId="6169"/>
    <cellStyle name="Normal 9 5 3 2 2 3" xfId="6170"/>
    <cellStyle name="Normal 9 5 3 2 2 4" xfId="6171"/>
    <cellStyle name="Normal 9 5 3 2 3" xfId="6172"/>
    <cellStyle name="Normal 9 5 3 2 3 2" xfId="6173"/>
    <cellStyle name="Normal 9 5 3 2 4" xfId="6174"/>
    <cellStyle name="Normal 9 5 3 2 5" xfId="6175"/>
    <cellStyle name="Normal 9 5 3 3" xfId="6176"/>
    <cellStyle name="Normal 9 5 3 3 2" xfId="6177"/>
    <cellStyle name="Normal 9 5 3 3 2 2" xfId="6178"/>
    <cellStyle name="Normal 9 5 3 3 3" xfId="6179"/>
    <cellStyle name="Normal 9 5 3 3 4" xfId="6180"/>
    <cellStyle name="Normal 9 5 3 4" xfId="6181"/>
    <cellStyle name="Normal 9 5 3 4 2" xfId="6182"/>
    <cellStyle name="Normal 9 5 3 5" xfId="6183"/>
    <cellStyle name="Normal 9 5 3 6" xfId="6184"/>
    <cellStyle name="Normal 9 5 4" xfId="6185"/>
    <cellStyle name="Normal 9 5 4 2" xfId="6186"/>
    <cellStyle name="Normal 9 5 4 2 2" xfId="6187"/>
    <cellStyle name="Normal 9 5 4 2 2 2" xfId="6188"/>
    <cellStyle name="Normal 9 5 4 2 3" xfId="6189"/>
    <cellStyle name="Normal 9 5 4 2 4" xfId="6190"/>
    <cellStyle name="Normal 9 5 4 3" xfId="6191"/>
    <cellStyle name="Normal 9 5 4 3 2" xfId="6192"/>
    <cellStyle name="Normal 9 5 4 4" xfId="6193"/>
    <cellStyle name="Normal 9 5 4 5" xfId="6194"/>
    <cellStyle name="Normal 9 5 5" xfId="6195"/>
    <cellStyle name="Normal 9 5 5 2" xfId="6196"/>
    <cellStyle name="Normal 9 5 5 2 2" xfId="6197"/>
    <cellStyle name="Normal 9 5 5 3" xfId="6198"/>
    <cellStyle name="Normal 9 5 5 4" xfId="6199"/>
    <cellStyle name="Normal 9 5 6" xfId="6200"/>
    <cellStyle name="Normal 9 5 6 2" xfId="6201"/>
    <cellStyle name="Normal 9 5 7" xfId="6202"/>
    <cellStyle name="Normal 9 5 8" xfId="6203"/>
    <cellStyle name="Normal 9 6" xfId="6204"/>
    <cellStyle name="Normal 9 6 2" xfId="6205"/>
    <cellStyle name="Normal 9 6 2 2" xfId="6206"/>
    <cellStyle name="Normal 9 6 2 2 2" xfId="6207"/>
    <cellStyle name="Normal 9 6 2 2 2 2" xfId="6208"/>
    <cellStyle name="Normal 9 6 2 2 2 2 2" xfId="6209"/>
    <cellStyle name="Normal 9 6 2 2 2 3" xfId="6210"/>
    <cellStyle name="Normal 9 6 2 2 2 4" xfId="6211"/>
    <cellStyle name="Normal 9 6 2 2 3" xfId="6212"/>
    <cellStyle name="Normal 9 6 2 2 3 2" xfId="6213"/>
    <cellStyle name="Normal 9 6 2 2 4" xfId="6214"/>
    <cellStyle name="Normal 9 6 2 2 5" xfId="6215"/>
    <cellStyle name="Normal 9 6 2 3" xfId="6216"/>
    <cellStyle name="Normal 9 6 2 3 2" xfId="6217"/>
    <cellStyle name="Normal 9 6 2 3 2 2" xfId="6218"/>
    <cellStyle name="Normal 9 6 2 3 3" xfId="6219"/>
    <cellStyle name="Normal 9 6 2 3 4" xfId="6220"/>
    <cellStyle name="Normal 9 6 2 4" xfId="6221"/>
    <cellStyle name="Normal 9 6 2 4 2" xfId="6222"/>
    <cellStyle name="Normal 9 6 2 5" xfId="6223"/>
    <cellStyle name="Normal 9 6 2 6" xfId="6224"/>
    <cellStyle name="Normal 9 6 3" xfId="6225"/>
    <cellStyle name="Normal 9 6 3 2" xfId="6226"/>
    <cellStyle name="Normal 9 6 3 2 2" xfId="6227"/>
    <cellStyle name="Normal 9 6 3 2 2 2" xfId="6228"/>
    <cellStyle name="Normal 9 6 3 2 2 2 2" xfId="6229"/>
    <cellStyle name="Normal 9 6 3 2 2 3" xfId="6230"/>
    <cellStyle name="Normal 9 6 3 2 2 4" xfId="6231"/>
    <cellStyle name="Normal 9 6 3 2 3" xfId="6232"/>
    <cellStyle name="Normal 9 6 3 2 3 2" xfId="6233"/>
    <cellStyle name="Normal 9 6 3 2 4" xfId="6234"/>
    <cellStyle name="Normal 9 6 3 2 5" xfId="6235"/>
    <cellStyle name="Normal 9 6 3 3" xfId="6236"/>
    <cellStyle name="Normal 9 6 3 3 2" xfId="6237"/>
    <cellStyle name="Normal 9 6 3 3 2 2" xfId="6238"/>
    <cellStyle name="Normal 9 6 3 3 3" xfId="6239"/>
    <cellStyle name="Normal 9 6 3 3 4" xfId="6240"/>
    <cellStyle name="Normal 9 6 3 4" xfId="6241"/>
    <cellStyle name="Normal 9 6 3 4 2" xfId="6242"/>
    <cellStyle name="Normal 9 6 3 5" xfId="6243"/>
    <cellStyle name="Normal 9 6 3 6" xfId="6244"/>
    <cellStyle name="Normal 9 6 4" xfId="6245"/>
    <cellStyle name="Normal 9 6 4 2" xfId="6246"/>
    <cellStyle name="Normal 9 6 4 2 2" xfId="6247"/>
    <cellStyle name="Normal 9 6 4 2 2 2" xfId="6248"/>
    <cellStyle name="Normal 9 6 4 2 3" xfId="6249"/>
    <cellStyle name="Normal 9 6 4 2 4" xfId="6250"/>
    <cellStyle name="Normal 9 6 4 3" xfId="6251"/>
    <cellStyle name="Normal 9 6 4 3 2" xfId="6252"/>
    <cellStyle name="Normal 9 6 4 4" xfId="6253"/>
    <cellStyle name="Normal 9 6 4 5" xfId="6254"/>
    <cellStyle name="Normal 9 6 5" xfId="6255"/>
    <cellStyle name="Normal 9 6 5 2" xfId="6256"/>
    <cellStyle name="Normal 9 6 5 2 2" xfId="6257"/>
    <cellStyle name="Normal 9 6 5 3" xfId="6258"/>
    <cellStyle name="Normal 9 6 5 4" xfId="6259"/>
    <cellStyle name="Normal 9 6 6" xfId="6260"/>
    <cellStyle name="Normal 9 6 6 2" xfId="6261"/>
    <cellStyle name="Normal 9 6 7" xfId="6262"/>
    <cellStyle name="Normal 9 6 8" xfId="6263"/>
    <cellStyle name="Normal 9 7" xfId="6264"/>
    <cellStyle name="Normal 9 7 2" xfId="6265"/>
    <cellStyle name="Normal 9 7 2 2" xfId="6266"/>
    <cellStyle name="Normal 9 7 2 2 2" xfId="6267"/>
    <cellStyle name="Normal 9 7 2 2 2 2" xfId="6268"/>
    <cellStyle name="Normal 9 7 2 2 2 2 2" xfId="6269"/>
    <cellStyle name="Normal 9 7 2 2 2 3" xfId="6270"/>
    <cellStyle name="Normal 9 7 2 2 2 4" xfId="6271"/>
    <cellStyle name="Normal 9 7 2 2 3" xfId="6272"/>
    <cellStyle name="Normal 9 7 2 2 3 2" xfId="6273"/>
    <cellStyle name="Normal 9 7 2 2 4" xfId="6274"/>
    <cellStyle name="Normal 9 7 2 2 5" xfId="6275"/>
    <cellStyle name="Normal 9 7 2 3" xfId="6276"/>
    <cellStyle name="Normal 9 7 2 3 2" xfId="6277"/>
    <cellStyle name="Normal 9 7 2 3 2 2" xfId="6278"/>
    <cellStyle name="Normal 9 7 2 3 3" xfId="6279"/>
    <cellStyle name="Normal 9 7 2 3 4" xfId="6280"/>
    <cellStyle name="Normal 9 7 2 4" xfId="6281"/>
    <cellStyle name="Normal 9 7 2 4 2" xfId="6282"/>
    <cellStyle name="Normal 9 7 2 5" xfId="6283"/>
    <cellStyle name="Normal 9 7 2 6" xfId="6284"/>
    <cellStyle name="Normal 9 7 3" xfId="6285"/>
    <cellStyle name="Normal 9 7 3 2" xfId="6286"/>
    <cellStyle name="Normal 9 7 3 2 2" xfId="6287"/>
    <cellStyle name="Normal 9 7 3 2 2 2" xfId="6288"/>
    <cellStyle name="Normal 9 7 3 2 2 2 2" xfId="6289"/>
    <cellStyle name="Normal 9 7 3 2 2 3" xfId="6290"/>
    <cellStyle name="Normal 9 7 3 2 2 4" xfId="6291"/>
    <cellStyle name="Normal 9 7 3 2 3" xfId="6292"/>
    <cellStyle name="Normal 9 7 3 2 3 2" xfId="6293"/>
    <cellStyle name="Normal 9 7 3 2 4" xfId="6294"/>
    <cellStyle name="Normal 9 7 3 2 5" xfId="6295"/>
    <cellStyle name="Normal 9 7 3 3" xfId="6296"/>
    <cellStyle name="Normal 9 7 3 3 2" xfId="6297"/>
    <cellStyle name="Normal 9 7 3 3 2 2" xfId="6298"/>
    <cellStyle name="Normal 9 7 3 3 3" xfId="6299"/>
    <cellStyle name="Normal 9 7 3 3 4" xfId="6300"/>
    <cellStyle name="Normal 9 7 3 4" xfId="6301"/>
    <cellStyle name="Normal 9 7 3 4 2" xfId="6302"/>
    <cellStyle name="Normal 9 7 3 5" xfId="6303"/>
    <cellStyle name="Normal 9 7 3 6" xfId="6304"/>
    <cellStyle name="Normal 9 7 4" xfId="6305"/>
    <cellStyle name="Normal 9 7 4 2" xfId="6306"/>
    <cellStyle name="Normal 9 7 4 2 2" xfId="6307"/>
    <cellStyle name="Normal 9 7 4 2 2 2" xfId="6308"/>
    <cellStyle name="Normal 9 7 4 2 3" xfId="6309"/>
    <cellStyle name="Normal 9 7 4 2 4" xfId="6310"/>
    <cellStyle name="Normal 9 7 4 3" xfId="6311"/>
    <cellStyle name="Normal 9 7 4 3 2" xfId="6312"/>
    <cellStyle name="Normal 9 7 4 4" xfId="6313"/>
    <cellStyle name="Normal 9 7 4 5" xfId="6314"/>
    <cellStyle name="Normal 9 7 5" xfId="6315"/>
    <cellStyle name="Normal 9 7 5 2" xfId="6316"/>
    <cellStyle name="Normal 9 7 5 2 2" xfId="6317"/>
    <cellStyle name="Normal 9 7 5 3" xfId="6318"/>
    <cellStyle name="Normal 9 7 5 4" xfId="6319"/>
    <cellStyle name="Normal 9 7 6" xfId="6320"/>
    <cellStyle name="Normal 9 7 6 2" xfId="6321"/>
    <cellStyle name="Normal 9 7 7" xfId="6322"/>
    <cellStyle name="Normal 9 7 8" xfId="6323"/>
    <cellStyle name="Normal 9 8" xfId="6324"/>
    <cellStyle name="Normal 9 8 2" xfId="6325"/>
    <cellStyle name="Normal 9 8 2 2" xfId="6326"/>
    <cellStyle name="Normal 9 8 2 2 2" xfId="6327"/>
    <cellStyle name="Normal 9 8 2 2 2 2" xfId="6328"/>
    <cellStyle name="Normal 9 8 2 2 2 2 2" xfId="6329"/>
    <cellStyle name="Normal 9 8 2 2 2 3" xfId="6330"/>
    <cellStyle name="Normal 9 8 2 2 2 4" xfId="6331"/>
    <cellStyle name="Normal 9 8 2 2 3" xfId="6332"/>
    <cellStyle name="Normal 9 8 2 2 3 2" xfId="6333"/>
    <cellStyle name="Normal 9 8 2 2 4" xfId="6334"/>
    <cellStyle name="Normal 9 8 2 2 5" xfId="6335"/>
    <cellStyle name="Normal 9 8 2 3" xfId="6336"/>
    <cellStyle name="Normal 9 8 2 3 2" xfId="6337"/>
    <cellStyle name="Normal 9 8 2 3 2 2" xfId="6338"/>
    <cellStyle name="Normal 9 8 2 3 3" xfId="6339"/>
    <cellStyle name="Normal 9 8 2 3 4" xfId="6340"/>
    <cellStyle name="Normal 9 8 2 4" xfId="6341"/>
    <cellStyle name="Normal 9 8 2 4 2" xfId="6342"/>
    <cellStyle name="Normal 9 8 2 5" xfId="6343"/>
    <cellStyle name="Normal 9 8 2 6" xfId="6344"/>
    <cellStyle name="Normal 9 8 3" xfId="6345"/>
    <cellStyle name="Normal 9 8 3 2" xfId="6346"/>
    <cellStyle name="Normal 9 8 3 2 2" xfId="6347"/>
    <cellStyle name="Normal 9 8 3 2 2 2" xfId="6348"/>
    <cellStyle name="Normal 9 8 3 2 2 2 2" xfId="6349"/>
    <cellStyle name="Normal 9 8 3 2 2 3" xfId="6350"/>
    <cellStyle name="Normal 9 8 3 2 2 4" xfId="6351"/>
    <cellStyle name="Normal 9 8 3 2 3" xfId="6352"/>
    <cellStyle name="Normal 9 8 3 2 3 2" xfId="6353"/>
    <cellStyle name="Normal 9 8 3 2 4" xfId="6354"/>
    <cellStyle name="Normal 9 8 3 2 5" xfId="6355"/>
    <cellStyle name="Normal 9 8 3 3" xfId="6356"/>
    <cellStyle name="Normal 9 8 3 3 2" xfId="6357"/>
    <cellStyle name="Normal 9 8 3 3 2 2" xfId="6358"/>
    <cellStyle name="Normal 9 8 3 3 3" xfId="6359"/>
    <cellStyle name="Normal 9 8 3 3 4" xfId="6360"/>
    <cellStyle name="Normal 9 8 3 4" xfId="6361"/>
    <cellStyle name="Normal 9 8 3 4 2" xfId="6362"/>
    <cellStyle name="Normal 9 8 3 5" xfId="6363"/>
    <cellStyle name="Normal 9 8 3 6" xfId="6364"/>
    <cellStyle name="Normal 9 8 4" xfId="6365"/>
    <cellStyle name="Normal 9 8 4 2" xfId="6366"/>
    <cellStyle name="Normal 9 8 4 2 2" xfId="6367"/>
    <cellStyle name="Normal 9 8 4 2 2 2" xfId="6368"/>
    <cellStyle name="Normal 9 8 4 2 3" xfId="6369"/>
    <cellStyle name="Normal 9 8 4 2 4" xfId="6370"/>
    <cellStyle name="Normal 9 8 4 3" xfId="6371"/>
    <cellStyle name="Normal 9 8 4 3 2" xfId="6372"/>
    <cellStyle name="Normal 9 8 4 4" xfId="6373"/>
    <cellStyle name="Normal 9 8 4 5" xfId="6374"/>
    <cellStyle name="Normal 9 8 5" xfId="6375"/>
    <cellStyle name="Normal 9 8 5 2" xfId="6376"/>
    <cellStyle name="Normal 9 8 5 2 2" xfId="6377"/>
    <cellStyle name="Normal 9 8 5 3" xfId="6378"/>
    <cellStyle name="Normal 9 8 5 4" xfId="6379"/>
    <cellStyle name="Normal 9 8 6" xfId="6380"/>
    <cellStyle name="Normal 9 8 6 2" xfId="6381"/>
    <cellStyle name="Normal 9 8 7" xfId="6382"/>
    <cellStyle name="Normal 9 8 8" xfId="6383"/>
    <cellStyle name="Normal 9 9" xfId="6384"/>
    <cellStyle name="Normal 9 9 2" xfId="6385"/>
    <cellStyle name="Normal 9 9 2 2" xfId="6386"/>
    <cellStyle name="Normal 9 9 2 2 2" xfId="6387"/>
    <cellStyle name="Normal 9 9 2 2 2 2" xfId="6388"/>
    <cellStyle name="Normal 9 9 2 2 2 2 2" xfId="6389"/>
    <cellStyle name="Normal 9 9 2 2 2 3" xfId="6390"/>
    <cellStyle name="Normal 9 9 2 2 2 4" xfId="6391"/>
    <cellStyle name="Normal 9 9 2 2 3" xfId="6392"/>
    <cellStyle name="Normal 9 9 2 2 3 2" xfId="6393"/>
    <cellStyle name="Normal 9 9 2 2 4" xfId="6394"/>
    <cellStyle name="Normal 9 9 2 2 5" xfId="6395"/>
    <cellStyle name="Normal 9 9 2 3" xfId="6396"/>
    <cellStyle name="Normal 9 9 2 3 2" xfId="6397"/>
    <cellStyle name="Normal 9 9 2 3 2 2" xfId="6398"/>
    <cellStyle name="Normal 9 9 2 3 3" xfId="6399"/>
    <cellStyle name="Normal 9 9 2 3 4" xfId="6400"/>
    <cellStyle name="Normal 9 9 2 4" xfId="6401"/>
    <cellStyle name="Normal 9 9 2 4 2" xfId="6402"/>
    <cellStyle name="Normal 9 9 2 5" xfId="6403"/>
    <cellStyle name="Normal 9 9 2 6" xfId="6404"/>
    <cellStyle name="Normal 9 9 3" xfId="6405"/>
    <cellStyle name="Normal 9 9 3 2" xfId="6406"/>
    <cellStyle name="Normal 9 9 3 2 2" xfId="6407"/>
    <cellStyle name="Normal 9 9 3 2 2 2" xfId="6408"/>
    <cellStyle name="Normal 9 9 3 2 2 2 2" xfId="6409"/>
    <cellStyle name="Normal 9 9 3 2 2 3" xfId="6410"/>
    <cellStyle name="Normal 9 9 3 2 2 4" xfId="6411"/>
    <cellStyle name="Normal 9 9 3 2 3" xfId="6412"/>
    <cellStyle name="Normal 9 9 3 2 3 2" xfId="6413"/>
    <cellStyle name="Normal 9 9 3 2 4" xfId="6414"/>
    <cellStyle name="Normal 9 9 3 2 5" xfId="6415"/>
    <cellStyle name="Normal 9 9 3 3" xfId="6416"/>
    <cellStyle name="Normal 9 9 3 3 2" xfId="6417"/>
    <cellStyle name="Normal 9 9 3 3 2 2" xfId="6418"/>
    <cellStyle name="Normal 9 9 3 3 3" xfId="6419"/>
    <cellStyle name="Normal 9 9 3 3 4" xfId="6420"/>
    <cellStyle name="Normal 9 9 3 4" xfId="6421"/>
    <cellStyle name="Normal 9 9 3 4 2" xfId="6422"/>
    <cellStyle name="Normal 9 9 3 5" xfId="6423"/>
    <cellStyle name="Normal 9 9 3 6" xfId="6424"/>
    <cellStyle name="Normal 9 9 4" xfId="6425"/>
    <cellStyle name="Normal 9 9 4 2" xfId="6426"/>
    <cellStyle name="Normal 9 9 4 2 2" xfId="6427"/>
    <cellStyle name="Normal 9 9 4 2 2 2" xfId="6428"/>
    <cellStyle name="Normal 9 9 4 2 3" xfId="6429"/>
    <cellStyle name="Normal 9 9 4 2 4" xfId="6430"/>
    <cellStyle name="Normal 9 9 4 3" xfId="6431"/>
    <cellStyle name="Normal 9 9 4 3 2" xfId="6432"/>
    <cellStyle name="Normal 9 9 4 4" xfId="6433"/>
    <cellStyle name="Normal 9 9 4 5" xfId="6434"/>
    <cellStyle name="Normal 9 9 5" xfId="6435"/>
    <cellStyle name="Normal 9 9 5 2" xfId="6436"/>
    <cellStyle name="Normal 9 9 5 2 2" xfId="6437"/>
    <cellStyle name="Normal 9 9 5 3" xfId="6438"/>
    <cellStyle name="Normal 9 9 5 4" xfId="6439"/>
    <cellStyle name="Normal 9 9 6" xfId="6440"/>
    <cellStyle name="Normal 9 9 6 2" xfId="6441"/>
    <cellStyle name="Normal 9 9 7" xfId="6442"/>
    <cellStyle name="Normal 9 9 8" xfId="6443"/>
    <cellStyle name="Porcentagem" xfId="4" builtinId="5"/>
    <cellStyle name="Porcentagem 10" xfId="6444"/>
    <cellStyle name="Porcentagem 2" xfId="6445"/>
    <cellStyle name="Porcentagem 2 2" xfId="6446"/>
    <cellStyle name="Porcentagem 2 2 2" xfId="6447"/>
    <cellStyle name="Porcentagem 2 2 3" xfId="6448"/>
    <cellStyle name="Porcentagem 2 3" xfId="6449"/>
    <cellStyle name="Porcentagem 2 3 2" xfId="6450"/>
    <cellStyle name="Porcentagem 2 3 2 2" xfId="6451"/>
    <cellStyle name="Porcentagem 2 3 2 2 2" xfId="6452"/>
    <cellStyle name="Porcentagem 2 3 2 2 2 2" xfId="6453"/>
    <cellStyle name="Porcentagem 2 3 2 2 2 2 2" xfId="6454"/>
    <cellStyle name="Porcentagem 2 3 2 2 2 3" xfId="6455"/>
    <cellStyle name="Porcentagem 2 3 2 2 2 4" xfId="6456"/>
    <cellStyle name="Porcentagem 2 3 2 2 3" xfId="6457"/>
    <cellStyle name="Porcentagem 2 3 2 2 3 2" xfId="6458"/>
    <cellStyle name="Porcentagem 2 3 2 2 4" xfId="6459"/>
    <cellStyle name="Porcentagem 2 3 2 2 5" xfId="6460"/>
    <cellStyle name="Porcentagem 2 3 2 3" xfId="6461"/>
    <cellStyle name="Porcentagem 2 3 2 3 2" xfId="6462"/>
    <cellStyle name="Porcentagem 2 3 2 3 2 2" xfId="6463"/>
    <cellStyle name="Porcentagem 2 3 2 3 3" xfId="6464"/>
    <cellStyle name="Porcentagem 2 3 2 3 4" xfId="6465"/>
    <cellStyle name="Porcentagem 2 3 2 4" xfId="6466"/>
    <cellStyle name="Porcentagem 2 3 2 4 2" xfId="6467"/>
    <cellStyle name="Porcentagem 2 3 2 5" xfId="6468"/>
    <cellStyle name="Porcentagem 2 3 2 6" xfId="6469"/>
    <cellStyle name="Porcentagem 2 3 3" xfId="6470"/>
    <cellStyle name="Porcentagem 2 3 4" xfId="6471"/>
    <cellStyle name="Porcentagem 2 3 4 2" xfId="6472"/>
    <cellStyle name="Porcentagem 2 3 4 2 2" xfId="6473"/>
    <cellStyle name="Porcentagem 2 3 4 2 2 2" xfId="6474"/>
    <cellStyle name="Porcentagem 2 3 4 2 3" xfId="6475"/>
    <cellStyle name="Porcentagem 2 3 4 2 4" xfId="6476"/>
    <cellStyle name="Porcentagem 2 3 4 3" xfId="6477"/>
    <cellStyle name="Porcentagem 2 3 4 3 2" xfId="6478"/>
    <cellStyle name="Porcentagem 2 3 4 4" xfId="6479"/>
    <cellStyle name="Porcentagem 2 3 4 5" xfId="6480"/>
    <cellStyle name="Porcentagem 2 3 5" xfId="6481"/>
    <cellStyle name="Porcentagem 2 3 5 2" xfId="6482"/>
    <cellStyle name="Porcentagem 2 3 5 2 2" xfId="6483"/>
    <cellStyle name="Porcentagem 2 3 5 3" xfId="6484"/>
    <cellStyle name="Porcentagem 2 3 5 4" xfId="6485"/>
    <cellStyle name="Porcentagem 2 3 6" xfId="6486"/>
    <cellStyle name="Porcentagem 2 3 6 2" xfId="6487"/>
    <cellStyle name="Porcentagem 2 3 7" xfId="6488"/>
    <cellStyle name="Porcentagem 2 3 8" xfId="6489"/>
    <cellStyle name="Porcentagem 2 4" xfId="6490"/>
    <cellStyle name="Porcentagem 2 5" xfId="6491"/>
    <cellStyle name="Porcentagem 2 6" xfId="6492"/>
    <cellStyle name="Porcentagem 3" xfId="6493"/>
    <cellStyle name="Porcentagem 4" xfId="6494"/>
    <cellStyle name="Porcentagem 4 2" xfId="6495"/>
    <cellStyle name="Porcentagem 4 2 2" xfId="6496"/>
    <cellStyle name="Porcentagem 4 2 2 2" xfId="6497"/>
    <cellStyle name="Porcentagem 4 2 2 2 2" xfId="6498"/>
    <cellStyle name="Porcentagem 4 2 2 2 2 2" xfId="6499"/>
    <cellStyle name="Porcentagem 4 2 2 2 3" xfId="6500"/>
    <cellStyle name="Porcentagem 4 2 2 2 4" xfId="6501"/>
    <cellStyle name="Porcentagem 4 2 2 3" xfId="6502"/>
    <cellStyle name="Porcentagem 4 2 2 3 2" xfId="6503"/>
    <cellStyle name="Porcentagem 4 2 2 4" xfId="6504"/>
    <cellStyle name="Porcentagem 4 2 2 5" xfId="6505"/>
    <cellStyle name="Porcentagem 4 2 3" xfId="6506"/>
    <cellStyle name="Porcentagem 4 2 3 2" xfId="6507"/>
    <cellStyle name="Porcentagem 4 2 3 2 2" xfId="6508"/>
    <cellStyle name="Porcentagem 4 2 3 3" xfId="6509"/>
    <cellStyle name="Porcentagem 4 2 3 4" xfId="6510"/>
    <cellStyle name="Porcentagem 4 2 4" xfId="6511"/>
    <cellStyle name="Porcentagem 4 2 4 2" xfId="6512"/>
    <cellStyle name="Porcentagem 4 2 5" xfId="6513"/>
    <cellStyle name="Porcentagem 4 2 6" xfId="6514"/>
    <cellStyle name="Porcentagem 4 3" xfId="6515"/>
    <cellStyle name="Porcentagem 4 3 2" xfId="6516"/>
    <cellStyle name="Porcentagem 4 3 2 2" xfId="6517"/>
    <cellStyle name="Porcentagem 4 3 2 2 2" xfId="6518"/>
    <cellStyle name="Porcentagem 4 3 2 2 2 2" xfId="6519"/>
    <cellStyle name="Porcentagem 4 3 2 2 3" xfId="6520"/>
    <cellStyle name="Porcentagem 4 3 2 2 4" xfId="6521"/>
    <cellStyle name="Porcentagem 4 3 2 3" xfId="6522"/>
    <cellStyle name="Porcentagem 4 3 2 3 2" xfId="6523"/>
    <cellStyle name="Porcentagem 4 3 2 4" xfId="6524"/>
    <cellStyle name="Porcentagem 4 3 2 5" xfId="6525"/>
    <cellStyle name="Porcentagem 4 3 3" xfId="6526"/>
    <cellStyle name="Porcentagem 4 3 3 2" xfId="6527"/>
    <cellStyle name="Porcentagem 4 3 3 2 2" xfId="6528"/>
    <cellStyle name="Porcentagem 4 3 3 3" xfId="6529"/>
    <cellStyle name="Porcentagem 4 3 3 4" xfId="6530"/>
    <cellStyle name="Porcentagem 4 3 4" xfId="6531"/>
    <cellStyle name="Porcentagem 4 3 4 2" xfId="6532"/>
    <cellStyle name="Porcentagem 4 3 5" xfId="6533"/>
    <cellStyle name="Porcentagem 4 3 6" xfId="6534"/>
    <cellStyle name="Porcentagem 4 4" xfId="6535"/>
    <cellStyle name="Porcentagem 4 4 2" xfId="6536"/>
    <cellStyle name="Porcentagem 4 4 2 2" xfId="6537"/>
    <cellStyle name="Porcentagem 4 4 2 2 2" xfId="6538"/>
    <cellStyle name="Porcentagem 4 4 2 3" xfId="6539"/>
    <cellStyle name="Porcentagem 4 4 2 4" xfId="6540"/>
    <cellStyle name="Porcentagem 4 4 3" xfId="6541"/>
    <cellStyle name="Porcentagem 4 4 3 2" xfId="6542"/>
    <cellStyle name="Porcentagem 4 4 4" xfId="6543"/>
    <cellStyle name="Porcentagem 4 4 5" xfId="6544"/>
    <cellStyle name="Porcentagem 4 5" xfId="6545"/>
    <cellStyle name="Porcentagem 4 5 2" xfId="6546"/>
    <cellStyle name="Porcentagem 4 5 2 2" xfId="6547"/>
    <cellStyle name="Porcentagem 4 5 3" xfId="6548"/>
    <cellStyle name="Porcentagem 4 5 4" xfId="6549"/>
    <cellStyle name="Porcentagem 4 6" xfId="6550"/>
    <cellStyle name="Porcentagem 4 6 2" xfId="6551"/>
    <cellStyle name="Porcentagem 4 7" xfId="6552"/>
    <cellStyle name="Porcentagem 4 8" xfId="6553"/>
    <cellStyle name="Porcentagem 5" xfId="6554"/>
    <cellStyle name="Porcentagem 5 2" xfId="6555"/>
    <cellStyle name="Porcentagem 5 2 2" xfId="6556"/>
    <cellStyle name="Porcentagem 5 2 2 2" xfId="6557"/>
    <cellStyle name="Porcentagem 5 2 2 2 2" xfId="6558"/>
    <cellStyle name="Porcentagem 5 2 2 2 2 2" xfId="6559"/>
    <cellStyle name="Porcentagem 5 2 2 2 3" xfId="6560"/>
    <cellStyle name="Porcentagem 5 2 2 2 4" xfId="6561"/>
    <cellStyle name="Porcentagem 5 2 2 3" xfId="6562"/>
    <cellStyle name="Porcentagem 5 2 2 3 2" xfId="6563"/>
    <cellStyle name="Porcentagem 5 2 2 4" xfId="6564"/>
    <cellStyle name="Porcentagem 5 2 2 5" xfId="6565"/>
    <cellStyle name="Porcentagem 5 2 3" xfId="6566"/>
    <cellStyle name="Porcentagem 5 2 3 2" xfId="6567"/>
    <cellStyle name="Porcentagem 5 2 3 2 2" xfId="6568"/>
    <cellStyle name="Porcentagem 5 2 3 3" xfId="6569"/>
    <cellStyle name="Porcentagem 5 2 3 4" xfId="6570"/>
    <cellStyle name="Porcentagem 5 2 4" xfId="6571"/>
    <cellStyle name="Porcentagem 5 2 4 2" xfId="6572"/>
    <cellStyle name="Porcentagem 5 2 5" xfId="6573"/>
    <cellStyle name="Porcentagem 5 2 6" xfId="6574"/>
    <cellStyle name="Porcentagem 6" xfId="6575"/>
    <cellStyle name="Porcentagem 6 2" xfId="6576"/>
    <cellStyle name="Porcentagem 6 3" xfId="6577"/>
    <cellStyle name="Porcentagem 6 3 2" xfId="6578"/>
    <cellStyle name="Porcentagem 6 3 2 2" xfId="6579"/>
    <cellStyle name="Porcentagem 6 3 2 2 2" xfId="6580"/>
    <cellStyle name="Porcentagem 6 3 2 3" xfId="6581"/>
    <cellStyle name="Porcentagem 6 3 2 4" xfId="6582"/>
    <cellStyle name="Porcentagem 6 3 3" xfId="6583"/>
    <cellStyle name="Porcentagem 6 3 3 2" xfId="6584"/>
    <cellStyle name="Porcentagem 6 3 4" xfId="6585"/>
    <cellStyle name="Porcentagem 6 3 5" xfId="6586"/>
    <cellStyle name="Porcentagem 6 4" xfId="6587"/>
    <cellStyle name="Porcentagem 6 4 2" xfId="6588"/>
    <cellStyle name="Porcentagem 6 4 2 2" xfId="6589"/>
    <cellStyle name="Porcentagem 6 4 3" xfId="6590"/>
    <cellStyle name="Porcentagem 6 4 4" xfId="6591"/>
    <cellStyle name="Porcentagem 6 5" xfId="6592"/>
    <cellStyle name="Porcentagem 6 5 2" xfId="6593"/>
    <cellStyle name="Porcentagem 6 6" xfId="6594"/>
    <cellStyle name="Porcentagem 6 7" xfId="6595"/>
    <cellStyle name="Porcentagem 7" xfId="6596"/>
    <cellStyle name="Porcentagem 7 2" xfId="6597"/>
    <cellStyle name="Porcentagem 7 2 2" xfId="6598"/>
    <cellStyle name="Porcentagem 7 2 2 2" xfId="6599"/>
    <cellStyle name="Porcentagem 7 2 2 2 2" xfId="6600"/>
    <cellStyle name="Porcentagem 7 2 2 3" xfId="6601"/>
    <cellStyle name="Porcentagem 7 2 2 4" xfId="6602"/>
    <cellStyle name="Porcentagem 7 2 3" xfId="6603"/>
    <cellStyle name="Porcentagem 7 2 3 2" xfId="6604"/>
    <cellStyle name="Porcentagem 7 2 4" xfId="6605"/>
    <cellStyle name="Porcentagem 7 2 5" xfId="6606"/>
    <cellStyle name="Porcentagem 7 3" xfId="6607"/>
    <cellStyle name="Porcentagem 7 3 2" xfId="6608"/>
    <cellStyle name="Porcentagem 7 3 2 2" xfId="6609"/>
    <cellStyle name="Porcentagem 7 3 3" xfId="6610"/>
    <cellStyle name="Porcentagem 7 3 4" xfId="6611"/>
    <cellStyle name="Porcentagem 7 4" xfId="6612"/>
    <cellStyle name="Porcentagem 7 4 2" xfId="6613"/>
    <cellStyle name="Porcentagem 7 5" xfId="6614"/>
    <cellStyle name="Porcentagem 7 6" xfId="6615"/>
    <cellStyle name="Porcentagem 8" xfId="6616"/>
    <cellStyle name="Porcentagem 9" xfId="6617"/>
    <cellStyle name="Separador de milhares 10" xfId="6618"/>
    <cellStyle name="Separador de milhares 10 2" xfId="6619"/>
    <cellStyle name="Separador de milhares 10 2 2" xfId="6620"/>
    <cellStyle name="Separador de milhares 10 2 2 2" xfId="6621"/>
    <cellStyle name="Separador de milhares 10 2 2 2 2" xfId="6622"/>
    <cellStyle name="Separador de milhares 10 2 2 3" xfId="6623"/>
    <cellStyle name="Separador de milhares 10 2 2 4" xfId="6624"/>
    <cellStyle name="Separador de milhares 10 2 3" xfId="6625"/>
    <cellStyle name="Separador de milhares 10 2 3 2" xfId="6626"/>
    <cellStyle name="Separador de milhares 10 2 4" xfId="6627"/>
    <cellStyle name="Separador de milhares 10 2 5" xfId="6628"/>
    <cellStyle name="Separador de milhares 10 3" xfId="6629"/>
    <cellStyle name="Separador de milhares 10 3 2" xfId="6630"/>
    <cellStyle name="Separador de milhares 10 3 2 2" xfId="6631"/>
    <cellStyle name="Separador de milhares 10 3 3" xfId="6632"/>
    <cellStyle name="Separador de milhares 10 3 4" xfId="6633"/>
    <cellStyle name="Separador de milhares 10 4" xfId="6634"/>
    <cellStyle name="Separador de milhares 10 4 2" xfId="6635"/>
    <cellStyle name="Separador de milhares 10 5" xfId="6636"/>
    <cellStyle name="Separador de milhares 10 6" xfId="6637"/>
    <cellStyle name="Separador de milhares 11" xfId="6638"/>
    <cellStyle name="Separador de milhares 11 2" xfId="6639"/>
    <cellStyle name="Separador de milhares 11 2 2" xfId="6640"/>
    <cellStyle name="Separador de milhares 11 2 2 2" xfId="6641"/>
    <cellStyle name="Separador de milhares 11 2 2 2 2" xfId="6642"/>
    <cellStyle name="Separador de milhares 11 2 2 3" xfId="6643"/>
    <cellStyle name="Separador de milhares 11 2 2 4" xfId="6644"/>
    <cellStyle name="Separador de milhares 11 2 3" xfId="6645"/>
    <cellStyle name="Separador de milhares 11 2 3 2" xfId="6646"/>
    <cellStyle name="Separador de milhares 11 2 4" xfId="6647"/>
    <cellStyle name="Separador de milhares 11 2 5" xfId="6648"/>
    <cellStyle name="Separador de milhares 11 3" xfId="6649"/>
    <cellStyle name="Separador de milhares 11 3 2" xfId="6650"/>
    <cellStyle name="Separador de milhares 11 3 2 2" xfId="6651"/>
    <cellStyle name="Separador de milhares 11 3 3" xfId="6652"/>
    <cellStyle name="Separador de milhares 11 3 4" xfId="6653"/>
    <cellStyle name="Separador de milhares 11 4" xfId="6654"/>
    <cellStyle name="Separador de milhares 11 4 2" xfId="6655"/>
    <cellStyle name="Separador de milhares 11 5" xfId="6656"/>
    <cellStyle name="Separador de milhares 11 6" xfId="6657"/>
    <cellStyle name="Separador de milhares 12" xfId="6658"/>
    <cellStyle name="Separador de milhares 12 2" xfId="6659"/>
    <cellStyle name="Separador de milhares 12 2 2" xfId="6660"/>
    <cellStyle name="Separador de milhares 12 2 2 2" xfId="6661"/>
    <cellStyle name="Separador de milhares 12 2 2 2 2" xfId="6662"/>
    <cellStyle name="Separador de milhares 12 2 2 3" xfId="6663"/>
    <cellStyle name="Separador de milhares 12 2 2 4" xfId="6664"/>
    <cellStyle name="Separador de milhares 12 2 3" xfId="6665"/>
    <cellStyle name="Separador de milhares 12 2 3 2" xfId="6666"/>
    <cellStyle name="Separador de milhares 12 2 4" xfId="6667"/>
    <cellStyle name="Separador de milhares 12 2 5" xfId="6668"/>
    <cellStyle name="Separador de milhares 12 3" xfId="6669"/>
    <cellStyle name="Separador de milhares 12 3 2" xfId="6670"/>
    <cellStyle name="Separador de milhares 12 3 2 2" xfId="6671"/>
    <cellStyle name="Separador de milhares 12 3 3" xfId="6672"/>
    <cellStyle name="Separador de milhares 12 3 4" xfId="6673"/>
    <cellStyle name="Separador de milhares 12 4" xfId="6674"/>
    <cellStyle name="Separador de milhares 12 4 2" xfId="6675"/>
    <cellStyle name="Separador de milhares 12 5" xfId="6676"/>
    <cellStyle name="Separador de milhares 12 6" xfId="6677"/>
    <cellStyle name="Separador de milhares 13" xfId="6678"/>
    <cellStyle name="Separador de milhares 13 2" xfId="6679"/>
    <cellStyle name="Separador de milhares 13 2 2" xfId="6680"/>
    <cellStyle name="Separador de milhares 13 2 2 2" xfId="6681"/>
    <cellStyle name="Separador de milhares 13 2 2 2 2" xfId="6682"/>
    <cellStyle name="Separador de milhares 13 2 2 3" xfId="6683"/>
    <cellStyle name="Separador de milhares 13 2 2 4" xfId="6684"/>
    <cellStyle name="Separador de milhares 13 2 3" xfId="6685"/>
    <cellStyle name="Separador de milhares 13 2 3 2" xfId="6686"/>
    <cellStyle name="Separador de milhares 13 2 4" xfId="6687"/>
    <cellStyle name="Separador de milhares 13 2 5" xfId="6688"/>
    <cellStyle name="Separador de milhares 13 3" xfId="6689"/>
    <cellStyle name="Separador de milhares 13 3 2" xfId="6690"/>
    <cellStyle name="Separador de milhares 13 3 2 2" xfId="6691"/>
    <cellStyle name="Separador de milhares 13 3 3" xfId="6692"/>
    <cellStyle name="Separador de milhares 13 3 4" xfId="6693"/>
    <cellStyle name="Separador de milhares 13 4" xfId="6694"/>
    <cellStyle name="Separador de milhares 13 4 2" xfId="6695"/>
    <cellStyle name="Separador de milhares 13 5" xfId="6696"/>
    <cellStyle name="Separador de milhares 13 6" xfId="6697"/>
    <cellStyle name="Separador de milhares 14" xfId="6698"/>
    <cellStyle name="Separador de milhares 14 2" xfId="6699"/>
    <cellStyle name="Separador de milhares 14 2 2" xfId="6700"/>
    <cellStyle name="Separador de milhares 14 2 2 2" xfId="6701"/>
    <cellStyle name="Separador de milhares 14 2 2 2 2" xfId="6702"/>
    <cellStyle name="Separador de milhares 14 2 2 2 2 2" xfId="6703"/>
    <cellStyle name="Separador de milhares 14 2 2 2 2 2 2" xfId="6704"/>
    <cellStyle name="Separador de milhares 14 2 2 2 2 3" xfId="6705"/>
    <cellStyle name="Separador de milhares 14 2 2 2 2 4" xfId="6706"/>
    <cellStyle name="Separador de milhares 14 2 2 2 3" xfId="6707"/>
    <cellStyle name="Separador de milhares 14 2 2 2 3 2" xfId="6708"/>
    <cellStyle name="Separador de milhares 14 2 2 2 4" xfId="6709"/>
    <cellStyle name="Separador de milhares 14 2 2 2 5" xfId="6710"/>
    <cellStyle name="Separador de milhares 14 2 2 3" xfId="6711"/>
    <cellStyle name="Separador de milhares 14 2 2 3 2" xfId="6712"/>
    <cellStyle name="Separador de milhares 14 2 2 3 2 2" xfId="6713"/>
    <cellStyle name="Separador de milhares 14 2 2 3 3" xfId="6714"/>
    <cellStyle name="Separador de milhares 14 2 2 3 4" xfId="6715"/>
    <cellStyle name="Separador de milhares 14 2 2 4" xfId="6716"/>
    <cellStyle name="Separador de milhares 14 2 2 4 2" xfId="6717"/>
    <cellStyle name="Separador de milhares 14 2 2 5" xfId="6718"/>
    <cellStyle name="Separador de milhares 14 2 2 6" xfId="6719"/>
    <cellStyle name="Separador de milhares 14 2 3" xfId="6720"/>
    <cellStyle name="Separador de milhares 14 2 3 2" xfId="6721"/>
    <cellStyle name="Separador de milhares 14 2 3 2 2" xfId="6722"/>
    <cellStyle name="Separador de milhares 14 2 3 2 2 2" xfId="6723"/>
    <cellStyle name="Separador de milhares 14 2 3 2 3" xfId="6724"/>
    <cellStyle name="Separador de milhares 14 2 3 2 4" xfId="6725"/>
    <cellStyle name="Separador de milhares 14 2 3 3" xfId="6726"/>
    <cellStyle name="Separador de milhares 14 2 3 3 2" xfId="6727"/>
    <cellStyle name="Separador de milhares 14 2 3 4" xfId="6728"/>
    <cellStyle name="Separador de milhares 14 2 3 5" xfId="6729"/>
    <cellStyle name="Separador de milhares 14 2 4" xfId="6730"/>
    <cellStyle name="Separador de milhares 14 2 4 2" xfId="6731"/>
    <cellStyle name="Separador de milhares 14 2 4 2 2" xfId="6732"/>
    <cellStyle name="Separador de milhares 14 2 4 3" xfId="6733"/>
    <cellStyle name="Separador de milhares 14 2 4 4" xfId="6734"/>
    <cellStyle name="Separador de milhares 14 2 5" xfId="6735"/>
    <cellStyle name="Separador de milhares 14 2 5 2" xfId="6736"/>
    <cellStyle name="Separador de milhares 14 2 6" xfId="6737"/>
    <cellStyle name="Separador de milhares 14 2 7" xfId="6738"/>
    <cellStyle name="Separador de milhares 14 3" xfId="6739"/>
    <cellStyle name="Separador de milhares 14 3 2" xfId="6740"/>
    <cellStyle name="Separador de milhares 14 3 2 2" xfId="6741"/>
    <cellStyle name="Separador de milhares 14 3 2 2 2" xfId="6742"/>
    <cellStyle name="Separador de milhares 14 3 2 3" xfId="6743"/>
    <cellStyle name="Separador de milhares 14 3 2 4" xfId="6744"/>
    <cellStyle name="Separador de milhares 14 3 3" xfId="6745"/>
    <cellStyle name="Separador de milhares 14 3 3 2" xfId="6746"/>
    <cellStyle name="Separador de milhares 14 3 4" xfId="6747"/>
    <cellStyle name="Separador de milhares 14 3 5" xfId="6748"/>
    <cellStyle name="Separador de milhares 14 4" xfId="6749"/>
    <cellStyle name="Separador de milhares 14 4 2" xfId="6750"/>
    <cellStyle name="Separador de milhares 14 4 2 2" xfId="6751"/>
    <cellStyle name="Separador de milhares 14 4 3" xfId="6752"/>
    <cellStyle name="Separador de milhares 14 4 4" xfId="6753"/>
    <cellStyle name="Separador de milhares 14 5" xfId="6754"/>
    <cellStyle name="Separador de milhares 14 5 2" xfId="6755"/>
    <cellStyle name="Separador de milhares 14 6" xfId="6756"/>
    <cellStyle name="Separador de milhares 14 7" xfId="6757"/>
    <cellStyle name="Separador de milhares 15" xfId="6758"/>
    <cellStyle name="Separador de milhares 15 2" xfId="6759"/>
    <cellStyle name="Separador de milhares 15 2 2" xfId="6760"/>
    <cellStyle name="Separador de milhares 15 2 2 2" xfId="6761"/>
    <cellStyle name="Separador de milhares 15 2 2 2 2" xfId="6762"/>
    <cellStyle name="Separador de milhares 15 2 2 3" xfId="6763"/>
    <cellStyle name="Separador de milhares 15 2 2 4" xfId="6764"/>
    <cellStyle name="Separador de milhares 15 2 3" xfId="6765"/>
    <cellStyle name="Separador de milhares 15 2 3 2" xfId="6766"/>
    <cellStyle name="Separador de milhares 15 2 4" xfId="6767"/>
    <cellStyle name="Separador de milhares 15 2 5" xfId="6768"/>
    <cellStyle name="Separador de milhares 15 3" xfId="6769"/>
    <cellStyle name="Separador de milhares 15 3 2" xfId="6770"/>
    <cellStyle name="Separador de milhares 15 3 2 2" xfId="6771"/>
    <cellStyle name="Separador de milhares 15 3 3" xfId="6772"/>
    <cellStyle name="Separador de milhares 15 3 4" xfId="6773"/>
    <cellStyle name="Separador de milhares 15 4" xfId="6774"/>
    <cellStyle name="Separador de milhares 15 4 2" xfId="6775"/>
    <cellStyle name="Separador de milhares 15 5" xfId="6776"/>
    <cellStyle name="Separador de milhares 15 6" xfId="6777"/>
    <cellStyle name="Separador de milhares 16" xfId="6778"/>
    <cellStyle name="Separador de milhares 16 2" xfId="6779"/>
    <cellStyle name="Separador de milhares 16 2 2" xfId="6780"/>
    <cellStyle name="Separador de milhares 16 2 2 2" xfId="6781"/>
    <cellStyle name="Separador de milhares 16 2 2 2 2" xfId="6782"/>
    <cellStyle name="Separador de milhares 16 2 2 3" xfId="6783"/>
    <cellStyle name="Separador de milhares 16 2 2 4" xfId="6784"/>
    <cellStyle name="Separador de milhares 16 2 3" xfId="6785"/>
    <cellStyle name="Separador de milhares 16 2 3 2" xfId="6786"/>
    <cellStyle name="Separador de milhares 16 2 4" xfId="6787"/>
    <cellStyle name="Separador de milhares 16 2 5" xfId="6788"/>
    <cellStyle name="Separador de milhares 16 3" xfId="6789"/>
    <cellStyle name="Separador de milhares 16 3 2" xfId="6790"/>
    <cellStyle name="Separador de milhares 16 3 2 2" xfId="6791"/>
    <cellStyle name="Separador de milhares 16 3 3" xfId="6792"/>
    <cellStyle name="Separador de milhares 16 3 4" xfId="6793"/>
    <cellStyle name="Separador de milhares 16 4" xfId="6794"/>
    <cellStyle name="Separador de milhares 16 4 2" xfId="6795"/>
    <cellStyle name="Separador de milhares 16 5" xfId="6796"/>
    <cellStyle name="Separador de milhares 16 6" xfId="6797"/>
    <cellStyle name="Separador de milhares 17" xfId="6798"/>
    <cellStyle name="Separador de milhares 17 2" xfId="6799"/>
    <cellStyle name="Separador de milhares 17 2 2" xfId="6800"/>
    <cellStyle name="Separador de milhares 17 2 2 2" xfId="6801"/>
    <cellStyle name="Separador de milhares 17 2 2 2 2" xfId="6802"/>
    <cellStyle name="Separador de milhares 17 2 2 3" xfId="6803"/>
    <cellStyle name="Separador de milhares 17 2 2 4" xfId="6804"/>
    <cellStyle name="Separador de milhares 17 2 3" xfId="6805"/>
    <cellStyle name="Separador de milhares 17 2 3 2" xfId="6806"/>
    <cellStyle name="Separador de milhares 17 2 4" xfId="6807"/>
    <cellStyle name="Separador de milhares 17 2 5" xfId="6808"/>
    <cellStyle name="Separador de milhares 17 3" xfId="6809"/>
    <cellStyle name="Separador de milhares 17 3 2" xfId="6810"/>
    <cellStyle name="Separador de milhares 17 3 2 2" xfId="6811"/>
    <cellStyle name="Separador de milhares 17 3 3" xfId="6812"/>
    <cellStyle name="Separador de milhares 17 3 4" xfId="6813"/>
    <cellStyle name="Separador de milhares 17 4" xfId="6814"/>
    <cellStyle name="Separador de milhares 17 4 2" xfId="6815"/>
    <cellStyle name="Separador de milhares 17 5" xfId="6816"/>
    <cellStyle name="Separador de milhares 17 6" xfId="6817"/>
    <cellStyle name="Separador de milhares 18" xfId="6818"/>
    <cellStyle name="Separador de milhares 18 2" xfId="6819"/>
    <cellStyle name="Separador de milhares 18 2 2" xfId="6820"/>
    <cellStyle name="Separador de milhares 18 2 2 2" xfId="6821"/>
    <cellStyle name="Separador de milhares 18 2 2 2 2" xfId="6822"/>
    <cellStyle name="Separador de milhares 18 2 2 3" xfId="6823"/>
    <cellStyle name="Separador de milhares 18 2 2 4" xfId="6824"/>
    <cellStyle name="Separador de milhares 18 2 3" xfId="6825"/>
    <cellStyle name="Separador de milhares 18 2 3 2" xfId="6826"/>
    <cellStyle name="Separador de milhares 18 2 4" xfId="6827"/>
    <cellStyle name="Separador de milhares 18 2 5" xfId="6828"/>
    <cellStyle name="Separador de milhares 18 3" xfId="6829"/>
    <cellStyle name="Separador de milhares 18 3 2" xfId="6830"/>
    <cellStyle name="Separador de milhares 18 3 2 2" xfId="6831"/>
    <cellStyle name="Separador de milhares 18 3 3" xfId="6832"/>
    <cellStyle name="Separador de milhares 18 3 4" xfId="6833"/>
    <cellStyle name="Separador de milhares 18 4" xfId="6834"/>
    <cellStyle name="Separador de milhares 18 4 2" xfId="6835"/>
    <cellStyle name="Separador de milhares 18 5" xfId="6836"/>
    <cellStyle name="Separador de milhares 18 6" xfId="6837"/>
    <cellStyle name="Separador de milhares 19" xfId="6838"/>
    <cellStyle name="Separador de milhares 19 2" xfId="6839"/>
    <cellStyle name="Separador de milhares 19 2 2" xfId="6840"/>
    <cellStyle name="Separador de milhares 19 2 2 2" xfId="6841"/>
    <cellStyle name="Separador de milhares 19 2 2 2 2" xfId="6842"/>
    <cellStyle name="Separador de milhares 19 2 2 3" xfId="6843"/>
    <cellStyle name="Separador de milhares 19 2 2 4" xfId="6844"/>
    <cellStyle name="Separador de milhares 19 2 3" xfId="6845"/>
    <cellStyle name="Separador de milhares 19 2 3 2" xfId="6846"/>
    <cellStyle name="Separador de milhares 19 2 4" xfId="6847"/>
    <cellStyle name="Separador de milhares 19 2 5" xfId="6848"/>
    <cellStyle name="Separador de milhares 19 3" xfId="6849"/>
    <cellStyle name="Separador de milhares 19 3 2" xfId="6850"/>
    <cellStyle name="Separador de milhares 19 3 2 2" xfId="6851"/>
    <cellStyle name="Separador de milhares 19 3 3" xfId="6852"/>
    <cellStyle name="Separador de milhares 19 3 4" xfId="6853"/>
    <cellStyle name="Separador de milhares 19 4" xfId="6854"/>
    <cellStyle name="Separador de milhares 19 4 2" xfId="6855"/>
    <cellStyle name="Separador de milhares 19 5" xfId="6856"/>
    <cellStyle name="Separador de milhares 19 6" xfId="6857"/>
    <cellStyle name="Separador de milhares 2" xfId="6858"/>
    <cellStyle name="Separador de milhares 2 10" xfId="6859"/>
    <cellStyle name="Separador de milhares 2 10 2" xfId="6860"/>
    <cellStyle name="Separador de milhares 2 10 2 2" xfId="6861"/>
    <cellStyle name="Separador de milhares 2 10 2 2 2" xfId="6862"/>
    <cellStyle name="Separador de milhares 2 10 2 2 2 2" xfId="6863"/>
    <cellStyle name="Separador de milhares 2 10 2 2 2 2 2" xfId="6864"/>
    <cellStyle name="Separador de milhares 2 10 2 2 2 3" xfId="6865"/>
    <cellStyle name="Separador de milhares 2 10 2 2 2 4" xfId="6866"/>
    <cellStyle name="Separador de milhares 2 10 2 2 3" xfId="6867"/>
    <cellStyle name="Separador de milhares 2 10 2 2 3 2" xfId="6868"/>
    <cellStyle name="Separador de milhares 2 10 2 2 4" xfId="6869"/>
    <cellStyle name="Separador de milhares 2 10 2 2 5" xfId="6870"/>
    <cellStyle name="Separador de milhares 2 10 2 3" xfId="6871"/>
    <cellStyle name="Separador de milhares 2 10 2 3 2" xfId="6872"/>
    <cellStyle name="Separador de milhares 2 10 2 3 2 2" xfId="6873"/>
    <cellStyle name="Separador de milhares 2 10 2 3 3" xfId="6874"/>
    <cellStyle name="Separador de milhares 2 10 2 3 4" xfId="6875"/>
    <cellStyle name="Separador de milhares 2 10 2 4" xfId="6876"/>
    <cellStyle name="Separador de milhares 2 10 2 4 2" xfId="6877"/>
    <cellStyle name="Separador de milhares 2 10 2 5" xfId="6878"/>
    <cellStyle name="Separador de milhares 2 10 2 6" xfId="6879"/>
    <cellStyle name="Separador de milhares 2 10 3" xfId="6880"/>
    <cellStyle name="Separador de milhares 2 11" xfId="6881"/>
    <cellStyle name="Separador de milhares 2 11 2" xfId="6882"/>
    <cellStyle name="Separador de milhares 2 12" xfId="6883"/>
    <cellStyle name="Separador de milhares 2 12 2" xfId="6884"/>
    <cellStyle name="Separador de milhares 2 13" xfId="6885"/>
    <cellStyle name="Separador de milhares 2 13 2" xfId="6886"/>
    <cellStyle name="Separador de milhares 2 14" xfId="6887"/>
    <cellStyle name="Separador de milhares 2 14 2" xfId="6888"/>
    <cellStyle name="Separador de milhares 2 15" xfId="6889"/>
    <cellStyle name="Separador de milhares 2 15 2" xfId="6890"/>
    <cellStyle name="Separador de milhares 2 16" xfId="6891"/>
    <cellStyle name="Separador de milhares 2 16 2" xfId="6892"/>
    <cellStyle name="Separador de milhares 2 17" xfId="6893"/>
    <cellStyle name="Separador de milhares 2 17 2" xfId="6894"/>
    <cellStyle name="Separador de milhares 2 17 4" xfId="6895"/>
    <cellStyle name="Separador de milhares 2 18" xfId="6896"/>
    <cellStyle name="Separador de milhares 2 19" xfId="6897"/>
    <cellStyle name="Separador de milhares 2 2" xfId="6898"/>
    <cellStyle name="Separador de milhares 2 2 2" xfId="6899"/>
    <cellStyle name="Separador de milhares 2 2 2 2" xfId="6900"/>
    <cellStyle name="Separador de milhares 2 2 2 2 2" xfId="6901"/>
    <cellStyle name="Separador de milhares 2 2 2 3" xfId="6902"/>
    <cellStyle name="Separador de milhares 2 2 3" xfId="6903"/>
    <cellStyle name="Separador de milhares 2 20" xfId="6904"/>
    <cellStyle name="Separador de milhares 2 20 2" xfId="6905"/>
    <cellStyle name="Separador de milhares 2 20 2 2" xfId="6906"/>
    <cellStyle name="Separador de milhares 2 20 2 2 2" xfId="6907"/>
    <cellStyle name="Separador de milhares 2 20 2 2 2 2" xfId="6908"/>
    <cellStyle name="Separador de milhares 2 20 2 2 3" xfId="6909"/>
    <cellStyle name="Separador de milhares 2 20 2 2 4" xfId="6910"/>
    <cellStyle name="Separador de milhares 2 20 2 3" xfId="6911"/>
    <cellStyle name="Separador de milhares 2 20 2 3 2" xfId="6912"/>
    <cellStyle name="Separador de milhares 2 20 2 4" xfId="6913"/>
    <cellStyle name="Separador de milhares 2 20 2 5" xfId="6914"/>
    <cellStyle name="Separador de milhares 2 20 3" xfId="6915"/>
    <cellStyle name="Separador de milhares 2 20 3 2" xfId="6916"/>
    <cellStyle name="Separador de milhares 2 20 3 2 2" xfId="6917"/>
    <cellStyle name="Separador de milhares 2 20 3 3" xfId="6918"/>
    <cellStyle name="Separador de milhares 2 20 3 4" xfId="6919"/>
    <cellStyle name="Separador de milhares 2 20 4" xfId="6920"/>
    <cellStyle name="Separador de milhares 2 20 4 2" xfId="6921"/>
    <cellStyle name="Separador de milhares 2 20 5" xfId="6922"/>
    <cellStyle name="Separador de milhares 2 20 6" xfId="6923"/>
    <cellStyle name="Separador de milhares 2 21" xfId="6924"/>
    <cellStyle name="Separador de milhares 2 3" xfId="6925"/>
    <cellStyle name="Separador de milhares 2 3 2" xfId="6926"/>
    <cellStyle name="Separador de milhares 2 4" xfId="6927"/>
    <cellStyle name="Separador de milhares 2 4 2" xfId="6928"/>
    <cellStyle name="Separador de milhares 2 5" xfId="6929"/>
    <cellStyle name="Separador de milhares 2 5 2" xfId="6930"/>
    <cellStyle name="Separador de milhares 2 6" xfId="6931"/>
    <cellStyle name="Separador de milhares 2 6 2" xfId="6932"/>
    <cellStyle name="Separador de milhares 2 7" xfId="6933"/>
    <cellStyle name="Separador de milhares 2 7 2" xfId="6934"/>
    <cellStyle name="Separador de milhares 2 8" xfId="6935"/>
    <cellStyle name="Separador de milhares 2 8 2" xfId="6936"/>
    <cellStyle name="Separador de milhares 2 9" xfId="6937"/>
    <cellStyle name="Separador de milhares 2 9 2" xfId="6938"/>
    <cellStyle name="Separador de milhares 2_1.0-MC-Adm_Obra" xfId="6939"/>
    <cellStyle name="Separador de milhares 20" xfId="6940"/>
    <cellStyle name="Separador de milhares 20 2" xfId="6941"/>
    <cellStyle name="Separador de milhares 20 2 2" xfId="6942"/>
    <cellStyle name="Separador de milhares 20 2 2 2" xfId="6943"/>
    <cellStyle name="Separador de milhares 20 2 2 2 2" xfId="6944"/>
    <cellStyle name="Separador de milhares 20 2 2 3" xfId="6945"/>
    <cellStyle name="Separador de milhares 20 2 2 4" xfId="6946"/>
    <cellStyle name="Separador de milhares 20 2 3" xfId="6947"/>
    <cellStyle name="Separador de milhares 20 2 3 2" xfId="6948"/>
    <cellStyle name="Separador de milhares 20 2 4" xfId="6949"/>
    <cellStyle name="Separador de milhares 20 2 5" xfId="6950"/>
    <cellStyle name="Separador de milhares 20 3" xfId="6951"/>
    <cellStyle name="Separador de milhares 20 3 2" xfId="6952"/>
    <cellStyle name="Separador de milhares 20 3 2 2" xfId="6953"/>
    <cellStyle name="Separador de milhares 20 3 3" xfId="6954"/>
    <cellStyle name="Separador de milhares 20 3 4" xfId="6955"/>
    <cellStyle name="Separador de milhares 20 4" xfId="6956"/>
    <cellStyle name="Separador de milhares 20 4 2" xfId="6957"/>
    <cellStyle name="Separador de milhares 20 5" xfId="6958"/>
    <cellStyle name="Separador de milhares 20 6" xfId="6959"/>
    <cellStyle name="Separador de milhares 21" xfId="6960"/>
    <cellStyle name="Separador de milhares 21 2" xfId="6961"/>
    <cellStyle name="Separador de milhares 21 2 2" xfId="6962"/>
    <cellStyle name="Separador de milhares 21 2 2 2" xfId="6963"/>
    <cellStyle name="Separador de milhares 21 2 2 2 2" xfId="6964"/>
    <cellStyle name="Separador de milhares 21 2 2 3" xfId="6965"/>
    <cellStyle name="Separador de milhares 21 2 2 4" xfId="6966"/>
    <cellStyle name="Separador de milhares 21 2 3" xfId="6967"/>
    <cellStyle name="Separador de milhares 21 2 3 2" xfId="6968"/>
    <cellStyle name="Separador de milhares 21 2 4" xfId="6969"/>
    <cellStyle name="Separador de milhares 21 2 5" xfId="6970"/>
    <cellStyle name="Separador de milhares 21 3" xfId="6971"/>
    <cellStyle name="Separador de milhares 21 3 2" xfId="6972"/>
    <cellStyle name="Separador de milhares 21 3 2 2" xfId="6973"/>
    <cellStyle name="Separador de milhares 21 3 3" xfId="6974"/>
    <cellStyle name="Separador de milhares 21 3 4" xfId="6975"/>
    <cellStyle name="Separador de milhares 21 4" xfId="6976"/>
    <cellStyle name="Separador de milhares 21 4 2" xfId="6977"/>
    <cellStyle name="Separador de milhares 21 5" xfId="6978"/>
    <cellStyle name="Separador de milhares 21 6" xfId="6979"/>
    <cellStyle name="Separador de milhares 22" xfId="6980"/>
    <cellStyle name="Separador de milhares 22 2" xfId="6981"/>
    <cellStyle name="Separador de milhares 22 2 2" xfId="6982"/>
    <cellStyle name="Separador de milhares 22 2 2 2" xfId="6983"/>
    <cellStyle name="Separador de milhares 22 2 2 2 2" xfId="6984"/>
    <cellStyle name="Separador de milhares 22 2 2 3" xfId="6985"/>
    <cellStyle name="Separador de milhares 22 2 2 4" xfId="6986"/>
    <cellStyle name="Separador de milhares 22 2 3" xfId="6987"/>
    <cellStyle name="Separador de milhares 22 2 3 2" xfId="6988"/>
    <cellStyle name="Separador de milhares 22 2 4" xfId="6989"/>
    <cellStyle name="Separador de milhares 22 2 5" xfId="6990"/>
    <cellStyle name="Separador de milhares 22 3" xfId="6991"/>
    <cellStyle name="Separador de milhares 22 3 2" xfId="6992"/>
    <cellStyle name="Separador de milhares 22 3 2 2" xfId="6993"/>
    <cellStyle name="Separador de milhares 22 3 3" xfId="6994"/>
    <cellStyle name="Separador de milhares 22 3 4" xfId="6995"/>
    <cellStyle name="Separador de milhares 22 4" xfId="6996"/>
    <cellStyle name="Separador de milhares 22 4 2" xfId="6997"/>
    <cellStyle name="Separador de milhares 22 5" xfId="6998"/>
    <cellStyle name="Separador de milhares 22 6" xfId="6999"/>
    <cellStyle name="Separador de milhares 23" xfId="7000"/>
    <cellStyle name="Separador de milhares 23 2" xfId="7001"/>
    <cellStyle name="Separador de milhares 23 2 2" xfId="7002"/>
    <cellStyle name="Separador de milhares 23 2 2 2" xfId="7003"/>
    <cellStyle name="Separador de milhares 23 2 2 2 2" xfId="7004"/>
    <cellStyle name="Separador de milhares 23 2 2 2 2 2" xfId="7005"/>
    <cellStyle name="Separador de milhares 23 2 2 2 3" xfId="7006"/>
    <cellStyle name="Separador de milhares 23 2 2 2 4" xfId="7007"/>
    <cellStyle name="Separador de milhares 23 2 2 3" xfId="7008"/>
    <cellStyle name="Separador de milhares 23 2 2 3 2" xfId="7009"/>
    <cellStyle name="Separador de milhares 23 2 2 4" xfId="7010"/>
    <cellStyle name="Separador de milhares 23 2 2 5" xfId="7011"/>
    <cellStyle name="Separador de milhares 23 2 3" xfId="7012"/>
    <cellStyle name="Separador de milhares 23 2 3 2" xfId="7013"/>
    <cellStyle name="Separador de milhares 23 2 3 2 2" xfId="7014"/>
    <cellStyle name="Separador de milhares 23 2 3 3" xfId="7015"/>
    <cellStyle name="Separador de milhares 23 2 3 4" xfId="7016"/>
    <cellStyle name="Separador de milhares 23 2 4" xfId="7017"/>
    <cellStyle name="Separador de milhares 23 2 4 2" xfId="7018"/>
    <cellStyle name="Separador de milhares 23 2 5" xfId="7019"/>
    <cellStyle name="Separador de milhares 23 2 6" xfId="7020"/>
    <cellStyle name="Separador de milhares 23 3" xfId="7021"/>
    <cellStyle name="Separador de milhares 23 3 2" xfId="7022"/>
    <cellStyle name="Separador de milhares 23 3 2 2" xfId="7023"/>
    <cellStyle name="Separador de milhares 23 3 2 2 2" xfId="7024"/>
    <cellStyle name="Separador de milhares 23 3 2 2 2 2" xfId="7025"/>
    <cellStyle name="Separador de milhares 23 3 2 2 3" xfId="7026"/>
    <cellStyle name="Separador de milhares 23 3 2 2 4" xfId="7027"/>
    <cellStyle name="Separador de milhares 23 3 2 3" xfId="7028"/>
    <cellStyle name="Separador de milhares 23 3 2 3 2" xfId="7029"/>
    <cellStyle name="Separador de milhares 23 3 2 4" xfId="7030"/>
    <cellStyle name="Separador de milhares 23 3 2 5" xfId="7031"/>
    <cellStyle name="Separador de milhares 23 3 3" xfId="7032"/>
    <cellStyle name="Separador de milhares 23 3 3 2" xfId="7033"/>
    <cellStyle name="Separador de milhares 23 3 3 2 2" xfId="7034"/>
    <cellStyle name="Separador de milhares 23 3 3 3" xfId="7035"/>
    <cellStyle name="Separador de milhares 23 3 3 4" xfId="7036"/>
    <cellStyle name="Separador de milhares 23 3 4" xfId="7037"/>
    <cellStyle name="Separador de milhares 23 3 4 2" xfId="7038"/>
    <cellStyle name="Separador de milhares 23 3 5" xfId="7039"/>
    <cellStyle name="Separador de milhares 23 3 6" xfId="7040"/>
    <cellStyle name="Separador de milhares 23 4" xfId="7041"/>
    <cellStyle name="Separador de milhares 23 4 2" xfId="7042"/>
    <cellStyle name="Separador de milhares 23 4 2 2" xfId="7043"/>
    <cellStyle name="Separador de milhares 23 4 2 2 2" xfId="7044"/>
    <cellStyle name="Separador de milhares 23 4 2 3" xfId="7045"/>
    <cellStyle name="Separador de milhares 23 4 2 4" xfId="7046"/>
    <cellStyle name="Separador de milhares 23 4 3" xfId="7047"/>
    <cellStyle name="Separador de milhares 23 4 3 2" xfId="7048"/>
    <cellStyle name="Separador de milhares 23 4 4" xfId="7049"/>
    <cellStyle name="Separador de milhares 23 4 5" xfId="7050"/>
    <cellStyle name="Separador de milhares 23 5" xfId="7051"/>
    <cellStyle name="Separador de milhares 23 5 2" xfId="7052"/>
    <cellStyle name="Separador de milhares 23 5 2 2" xfId="7053"/>
    <cellStyle name="Separador de milhares 23 5 3" xfId="7054"/>
    <cellStyle name="Separador de milhares 23 5 4" xfId="7055"/>
    <cellStyle name="Separador de milhares 23 6" xfId="7056"/>
    <cellStyle name="Separador de milhares 23 6 2" xfId="7057"/>
    <cellStyle name="Separador de milhares 23 7" xfId="7058"/>
    <cellStyle name="Separador de milhares 23 8" xfId="7059"/>
    <cellStyle name="Separador de milhares 24" xfId="7060"/>
    <cellStyle name="Separador de milhares 24 2" xfId="7061"/>
    <cellStyle name="Separador de milhares 24 2 2" xfId="7062"/>
    <cellStyle name="Separador de milhares 24 2 2 2" xfId="7063"/>
    <cellStyle name="Separador de milhares 24 2 2 2 2" xfId="7064"/>
    <cellStyle name="Separador de milhares 24 2 2 2 2 2" xfId="7065"/>
    <cellStyle name="Separador de milhares 24 2 2 2 3" xfId="7066"/>
    <cellStyle name="Separador de milhares 24 2 2 2 4" xfId="7067"/>
    <cellStyle name="Separador de milhares 24 2 2 3" xfId="7068"/>
    <cellStyle name="Separador de milhares 24 2 2 3 2" xfId="7069"/>
    <cellStyle name="Separador de milhares 24 2 2 4" xfId="7070"/>
    <cellStyle name="Separador de milhares 24 2 2 5" xfId="7071"/>
    <cellStyle name="Separador de milhares 24 2 3" xfId="7072"/>
    <cellStyle name="Separador de milhares 24 2 3 2" xfId="7073"/>
    <cellStyle name="Separador de milhares 24 2 3 2 2" xfId="7074"/>
    <cellStyle name="Separador de milhares 24 2 3 3" xfId="7075"/>
    <cellStyle name="Separador de milhares 24 2 3 4" xfId="7076"/>
    <cellStyle name="Separador de milhares 24 2 4" xfId="7077"/>
    <cellStyle name="Separador de milhares 24 2 4 2" xfId="7078"/>
    <cellStyle name="Separador de milhares 24 2 5" xfId="7079"/>
    <cellStyle name="Separador de milhares 24 2 6" xfId="7080"/>
    <cellStyle name="Separador de milhares 24 3" xfId="7081"/>
    <cellStyle name="Separador de milhares 24 3 2" xfId="7082"/>
    <cellStyle name="Separador de milhares 24 3 2 2" xfId="7083"/>
    <cellStyle name="Separador de milhares 24 3 2 2 2" xfId="7084"/>
    <cellStyle name="Separador de milhares 24 3 2 2 2 2" xfId="7085"/>
    <cellStyle name="Separador de milhares 24 3 2 2 3" xfId="7086"/>
    <cellStyle name="Separador de milhares 24 3 2 2 4" xfId="7087"/>
    <cellStyle name="Separador de milhares 24 3 2 3" xfId="7088"/>
    <cellStyle name="Separador de milhares 24 3 2 3 2" xfId="7089"/>
    <cellStyle name="Separador de milhares 24 3 2 4" xfId="7090"/>
    <cellStyle name="Separador de milhares 24 3 2 5" xfId="7091"/>
    <cellStyle name="Separador de milhares 24 3 3" xfId="7092"/>
    <cellStyle name="Separador de milhares 24 3 3 2" xfId="7093"/>
    <cellStyle name="Separador de milhares 24 3 3 2 2" xfId="7094"/>
    <cellStyle name="Separador de milhares 24 3 3 3" xfId="7095"/>
    <cellStyle name="Separador de milhares 24 3 3 4" xfId="7096"/>
    <cellStyle name="Separador de milhares 24 3 4" xfId="7097"/>
    <cellStyle name="Separador de milhares 24 3 4 2" xfId="7098"/>
    <cellStyle name="Separador de milhares 24 3 5" xfId="7099"/>
    <cellStyle name="Separador de milhares 24 3 6" xfId="7100"/>
    <cellStyle name="Separador de milhares 24 4" xfId="7101"/>
    <cellStyle name="Separador de milhares 24 4 2" xfId="7102"/>
    <cellStyle name="Separador de milhares 24 4 2 2" xfId="7103"/>
    <cellStyle name="Separador de milhares 24 4 2 2 2" xfId="7104"/>
    <cellStyle name="Separador de milhares 24 4 2 2 2 2" xfId="7105"/>
    <cellStyle name="Separador de milhares 24 4 2 2 2 2 2" xfId="7106"/>
    <cellStyle name="Separador de milhares 24 4 2 2 2 2 2 2" xfId="7107"/>
    <cellStyle name="Separador de milhares 24 4 2 2 2 2 3" xfId="7108"/>
    <cellStyle name="Separador de milhares 24 4 2 2 2 2 4" xfId="7109"/>
    <cellStyle name="Separador de milhares 24 4 2 2 2 3" xfId="7110"/>
    <cellStyle name="Separador de milhares 24 4 2 2 2 3 2" xfId="7111"/>
    <cellStyle name="Separador de milhares 24 4 2 2 2 4" xfId="7112"/>
    <cellStyle name="Separador de milhares 24 4 2 2 2 5" xfId="7113"/>
    <cellStyle name="Separador de milhares 24 4 2 2 3" xfId="7114"/>
    <cellStyle name="Separador de milhares 24 4 2 2 3 2" xfId="7115"/>
    <cellStyle name="Separador de milhares 24 4 2 2 3 2 2" xfId="7116"/>
    <cellStyle name="Separador de milhares 24 4 2 2 3 3" xfId="7117"/>
    <cellStyle name="Separador de milhares 24 4 2 2 3 4" xfId="7118"/>
    <cellStyle name="Separador de milhares 24 4 2 2 4" xfId="7119"/>
    <cellStyle name="Separador de milhares 24 4 2 2 4 2" xfId="7120"/>
    <cellStyle name="Separador de milhares 24 4 2 2 5" xfId="7121"/>
    <cellStyle name="Separador de milhares 24 4 2 2 6" xfId="7122"/>
    <cellStyle name="Separador de milhares 24 4 2 3" xfId="7123"/>
    <cellStyle name="Separador de milhares 24 4 2 3 2" xfId="7124"/>
    <cellStyle name="Separador de milhares 24 4 2 3 2 2" xfId="7125"/>
    <cellStyle name="Separador de milhares 24 4 2 3 2 2 2" xfId="7126"/>
    <cellStyle name="Separador de milhares 24 4 2 3 2 3" xfId="7127"/>
    <cellStyle name="Separador de milhares 24 4 2 3 2 4" xfId="7128"/>
    <cellStyle name="Separador de milhares 24 4 2 3 3" xfId="7129"/>
    <cellStyle name="Separador de milhares 24 4 2 3 3 2" xfId="7130"/>
    <cellStyle name="Separador de milhares 24 4 2 3 4" xfId="7131"/>
    <cellStyle name="Separador de milhares 24 4 2 3 5" xfId="7132"/>
    <cellStyle name="Separador de milhares 24 4 2 4" xfId="7133"/>
    <cellStyle name="Separador de milhares 24 4 2 4 2" xfId="7134"/>
    <cellStyle name="Separador de milhares 24 4 2 4 2 2" xfId="7135"/>
    <cellStyle name="Separador de milhares 24 4 2 4 3" xfId="7136"/>
    <cellStyle name="Separador de milhares 24 4 2 4 4" xfId="7137"/>
    <cellStyle name="Separador de milhares 24 4 2 5" xfId="7138"/>
    <cellStyle name="Separador de milhares 24 4 2 5 2" xfId="7139"/>
    <cellStyle name="Separador de milhares 24 4 2 6" xfId="7140"/>
    <cellStyle name="Separador de milhares 24 4 2 7" xfId="7141"/>
    <cellStyle name="Separador de milhares 24 4 3" xfId="7142"/>
    <cellStyle name="Separador de milhares 24 4 3 2" xfId="7143"/>
    <cellStyle name="Separador de milhares 24 4 3 2 2" xfId="7144"/>
    <cellStyle name="Separador de milhares 24 4 3 2 2 2" xfId="7145"/>
    <cellStyle name="Separador de milhares 24 4 3 2 2 2 2" xfId="7146"/>
    <cellStyle name="Separador de milhares 24 4 3 2 2 3" xfId="7147"/>
    <cellStyle name="Separador de milhares 24 4 3 2 2 4" xfId="7148"/>
    <cellStyle name="Separador de milhares 24 4 3 2 3" xfId="7149"/>
    <cellStyle name="Separador de milhares 24 4 3 2 3 2" xfId="7150"/>
    <cellStyle name="Separador de milhares 24 4 3 2 4" xfId="7151"/>
    <cellStyle name="Separador de milhares 24 4 3 2 5" xfId="7152"/>
    <cellStyle name="Separador de milhares 24 4 3 3" xfId="7153"/>
    <cellStyle name="Separador de milhares 24 4 3 3 2" xfId="7154"/>
    <cellStyle name="Separador de milhares 24 4 3 3 2 2" xfId="7155"/>
    <cellStyle name="Separador de milhares 24 4 3 3 3" xfId="7156"/>
    <cellStyle name="Separador de milhares 24 4 3 3 4" xfId="7157"/>
    <cellStyle name="Separador de milhares 24 4 3 4" xfId="7158"/>
    <cellStyle name="Separador de milhares 24 4 3 4 2" xfId="7159"/>
    <cellStyle name="Separador de milhares 24 4 3 5" xfId="7160"/>
    <cellStyle name="Separador de milhares 24 4 3 6" xfId="7161"/>
    <cellStyle name="Separador de milhares 24 4 4" xfId="7162"/>
    <cellStyle name="Separador de milhares 24 4 4 2" xfId="7163"/>
    <cellStyle name="Separador de milhares 24 4 4 2 2" xfId="7164"/>
    <cellStyle name="Separador de milhares 24 4 4 2 2 2" xfId="7165"/>
    <cellStyle name="Separador de milhares 24 4 4 2 3" xfId="7166"/>
    <cellStyle name="Separador de milhares 24 4 4 2 4" xfId="7167"/>
    <cellStyle name="Separador de milhares 24 4 4 3" xfId="7168"/>
    <cellStyle name="Separador de milhares 24 4 4 3 2" xfId="7169"/>
    <cellStyle name="Separador de milhares 24 4 4 4" xfId="7170"/>
    <cellStyle name="Separador de milhares 24 4 4 5" xfId="7171"/>
    <cellStyle name="Separador de milhares 24 4 5" xfId="7172"/>
    <cellStyle name="Separador de milhares 24 4 5 2" xfId="7173"/>
    <cellStyle name="Separador de milhares 24 4 5 2 2" xfId="7174"/>
    <cellStyle name="Separador de milhares 24 4 5 3" xfId="7175"/>
    <cellStyle name="Separador de milhares 24 4 5 4" xfId="7176"/>
    <cellStyle name="Separador de milhares 24 4 6" xfId="7177"/>
    <cellStyle name="Separador de milhares 24 4 6 2" xfId="7178"/>
    <cellStyle name="Separador de milhares 24 4 7" xfId="7179"/>
    <cellStyle name="Separador de milhares 24 4 8" xfId="7180"/>
    <cellStyle name="Separador de milhares 24 5" xfId="7181"/>
    <cellStyle name="Separador de milhares 24 5 2" xfId="7182"/>
    <cellStyle name="Separador de milhares 24 5 2 2" xfId="7183"/>
    <cellStyle name="Separador de milhares 24 5 2 2 2" xfId="7184"/>
    <cellStyle name="Separador de milhares 24 5 2 3" xfId="7185"/>
    <cellStyle name="Separador de milhares 24 5 2 4" xfId="7186"/>
    <cellStyle name="Separador de milhares 24 5 3" xfId="7187"/>
    <cellStyle name="Separador de milhares 24 5 3 2" xfId="7188"/>
    <cellStyle name="Separador de milhares 24 5 4" xfId="7189"/>
    <cellStyle name="Separador de milhares 24 5 5" xfId="7190"/>
    <cellStyle name="Separador de milhares 24 6" xfId="7191"/>
    <cellStyle name="Separador de milhares 24 6 2" xfId="7192"/>
    <cellStyle name="Separador de milhares 24 6 2 2" xfId="7193"/>
    <cellStyle name="Separador de milhares 24 6 3" xfId="7194"/>
    <cellStyle name="Separador de milhares 24 6 4" xfId="7195"/>
    <cellStyle name="Separador de milhares 24 7" xfId="7196"/>
    <cellStyle name="Separador de milhares 24 7 2" xfId="7197"/>
    <cellStyle name="Separador de milhares 24 8" xfId="7198"/>
    <cellStyle name="Separador de milhares 24 9" xfId="7199"/>
    <cellStyle name="Separador de milhares 25" xfId="7200"/>
    <cellStyle name="Separador de milhares 25 2" xfId="7201"/>
    <cellStyle name="Separador de milhares 25 2 2" xfId="7202"/>
    <cellStyle name="Separador de milhares 25 2 2 2" xfId="7203"/>
    <cellStyle name="Separador de milhares 25 2 2 2 2" xfId="7204"/>
    <cellStyle name="Separador de milhares 25 2 2 3" xfId="7205"/>
    <cellStyle name="Separador de milhares 25 2 2 4" xfId="7206"/>
    <cellStyle name="Separador de milhares 25 2 3" xfId="7207"/>
    <cellStyle name="Separador de milhares 25 2 3 2" xfId="7208"/>
    <cellStyle name="Separador de milhares 25 2 4" xfId="7209"/>
    <cellStyle name="Separador de milhares 25 2 5" xfId="7210"/>
    <cellStyle name="Separador de milhares 25 3" xfId="7211"/>
    <cellStyle name="Separador de milhares 25 3 2" xfId="7212"/>
    <cellStyle name="Separador de milhares 25 3 2 2" xfId="7213"/>
    <cellStyle name="Separador de milhares 25 3 3" xfId="7214"/>
    <cellStyle name="Separador de milhares 25 3 4" xfId="7215"/>
    <cellStyle name="Separador de milhares 25 4" xfId="7216"/>
    <cellStyle name="Separador de milhares 25 4 2" xfId="7217"/>
    <cellStyle name="Separador de milhares 25 5" xfId="7218"/>
    <cellStyle name="Separador de milhares 25 6" xfId="7219"/>
    <cellStyle name="Separador de milhares 26" xfId="7220"/>
    <cellStyle name="Separador de milhares 26 2" xfId="7221"/>
    <cellStyle name="Separador de milhares 26 2 2" xfId="7222"/>
    <cellStyle name="Separador de milhares 26 2 2 2" xfId="7223"/>
    <cellStyle name="Separador de milhares 26 2 2 2 2" xfId="7224"/>
    <cellStyle name="Separador de milhares 26 2 2 3" xfId="7225"/>
    <cellStyle name="Separador de milhares 26 2 2 4" xfId="7226"/>
    <cellStyle name="Separador de milhares 26 2 3" xfId="7227"/>
    <cellStyle name="Separador de milhares 26 2 3 2" xfId="7228"/>
    <cellStyle name="Separador de milhares 26 2 4" xfId="7229"/>
    <cellStyle name="Separador de milhares 26 2 5" xfId="7230"/>
    <cellStyle name="Separador de milhares 26 3" xfId="7231"/>
    <cellStyle name="Separador de milhares 26 3 2" xfId="7232"/>
    <cellStyle name="Separador de milhares 26 3 2 2" xfId="7233"/>
    <cellStyle name="Separador de milhares 26 3 3" xfId="7234"/>
    <cellStyle name="Separador de milhares 26 3 4" xfId="7235"/>
    <cellStyle name="Separador de milhares 26 4" xfId="7236"/>
    <cellStyle name="Separador de milhares 26 4 2" xfId="7237"/>
    <cellStyle name="Separador de milhares 26 5" xfId="7238"/>
    <cellStyle name="Separador de milhares 26 6" xfId="7239"/>
    <cellStyle name="Separador de milhares 3" xfId="7240"/>
    <cellStyle name="Separador de milhares 3 10" xfId="7241"/>
    <cellStyle name="Separador de milhares 3 2" xfId="7242"/>
    <cellStyle name="Separador de milhares 3 2 2" xfId="7243"/>
    <cellStyle name="Separador de milhares 3 3" xfId="7244"/>
    <cellStyle name="Separador de milhares 3 4" xfId="7245"/>
    <cellStyle name="Separador de milhares 3 5" xfId="7246"/>
    <cellStyle name="Separador de milhares 3 5 2" xfId="7247"/>
    <cellStyle name="Separador de milhares 3 6" xfId="7248"/>
    <cellStyle name="Separador de milhares 3 7" xfId="7249"/>
    <cellStyle name="Separador de milhares 3 8" xfId="7250"/>
    <cellStyle name="Separador de milhares 3 9" xfId="7251"/>
    <cellStyle name="Separador de milhares 3 9 2" xfId="7252"/>
    <cellStyle name="Separador de milhares 3 9 2 2" xfId="7253"/>
    <cellStyle name="Separador de milhares 3 9 2 2 2" xfId="7254"/>
    <cellStyle name="Separador de milhares 3 9 2 2 2 2" xfId="7255"/>
    <cellStyle name="Separador de milhares 3 9 2 2 3" xfId="7256"/>
    <cellStyle name="Separador de milhares 3 9 2 2 4" xfId="7257"/>
    <cellStyle name="Separador de milhares 3 9 2 3" xfId="7258"/>
    <cellStyle name="Separador de milhares 3 9 2 3 2" xfId="7259"/>
    <cellStyle name="Separador de milhares 3 9 2 4" xfId="7260"/>
    <cellStyle name="Separador de milhares 3 9 2 5" xfId="7261"/>
    <cellStyle name="Separador de milhares 3 9 3" xfId="7262"/>
    <cellStyle name="Separador de milhares 3 9 3 2" xfId="7263"/>
    <cellStyle name="Separador de milhares 3 9 3 2 2" xfId="7264"/>
    <cellStyle name="Separador de milhares 3 9 3 3" xfId="7265"/>
    <cellStyle name="Separador de milhares 3 9 3 4" xfId="7266"/>
    <cellStyle name="Separador de milhares 3 9 4" xfId="7267"/>
    <cellStyle name="Separador de milhares 3 9 4 2" xfId="7268"/>
    <cellStyle name="Separador de milhares 3 9 5" xfId="7269"/>
    <cellStyle name="Separador de milhares 3 9 6" xfId="7270"/>
    <cellStyle name="Separador de milhares 4" xfId="7271"/>
    <cellStyle name="Separador de milhares 4 10" xfId="7272"/>
    <cellStyle name="Separador de milhares 4 2" xfId="7273"/>
    <cellStyle name="Separador de milhares 4 3" xfId="7274"/>
    <cellStyle name="Separador de milhares 4 3 2" xfId="7275"/>
    <cellStyle name="Separador de milhares 4 3 2 2" xfId="7276"/>
    <cellStyle name="Separador de milhares 4 3 2 2 2" xfId="7277"/>
    <cellStyle name="Separador de milhares 4 3 2 2 2 2" xfId="7278"/>
    <cellStyle name="Separador de milhares 4 3 2 2 3" xfId="7279"/>
    <cellStyle name="Separador de milhares 4 3 2 2 4" xfId="7280"/>
    <cellStyle name="Separador de milhares 4 3 2 3" xfId="7281"/>
    <cellStyle name="Separador de milhares 4 3 2 3 2" xfId="7282"/>
    <cellStyle name="Separador de milhares 4 3 2 4" xfId="7283"/>
    <cellStyle name="Separador de milhares 4 3 2 5" xfId="7284"/>
    <cellStyle name="Separador de milhares 4 3 3" xfId="7285"/>
    <cellStyle name="Separador de milhares 4 3 3 2" xfId="7286"/>
    <cellStyle name="Separador de milhares 4 3 3 2 2" xfId="7287"/>
    <cellStyle name="Separador de milhares 4 3 3 3" xfId="7288"/>
    <cellStyle name="Separador de milhares 4 3 3 4" xfId="7289"/>
    <cellStyle name="Separador de milhares 4 3 4" xfId="7290"/>
    <cellStyle name="Separador de milhares 4 3 4 2" xfId="7291"/>
    <cellStyle name="Separador de milhares 4 3 5" xfId="7292"/>
    <cellStyle name="Separador de milhares 4 3 6" xfId="7293"/>
    <cellStyle name="Separador de milhares 4 4" xfId="7294"/>
    <cellStyle name="Separador de milhares 4 4 2" xfId="7295"/>
    <cellStyle name="Separador de milhares 4 4 2 2" xfId="7296"/>
    <cellStyle name="Separador de milhares 4 4 2 2 2" xfId="7297"/>
    <cellStyle name="Separador de milhares 4 4 2 2 2 2" xfId="7298"/>
    <cellStyle name="Separador de milhares 4 4 2 2 3" xfId="7299"/>
    <cellStyle name="Separador de milhares 4 4 2 2 4" xfId="7300"/>
    <cellStyle name="Separador de milhares 4 4 2 3" xfId="7301"/>
    <cellStyle name="Separador de milhares 4 4 2 3 2" xfId="7302"/>
    <cellStyle name="Separador de milhares 4 4 2 4" xfId="7303"/>
    <cellStyle name="Separador de milhares 4 4 2 5" xfId="7304"/>
    <cellStyle name="Separador de milhares 4 4 3" xfId="7305"/>
    <cellStyle name="Separador de milhares 4 4 3 2" xfId="7306"/>
    <cellStyle name="Separador de milhares 4 4 3 2 2" xfId="7307"/>
    <cellStyle name="Separador de milhares 4 4 3 3" xfId="7308"/>
    <cellStyle name="Separador de milhares 4 4 3 4" xfId="7309"/>
    <cellStyle name="Separador de milhares 4 4 4" xfId="7310"/>
    <cellStyle name="Separador de milhares 4 4 4 2" xfId="7311"/>
    <cellStyle name="Separador de milhares 4 4 5" xfId="7312"/>
    <cellStyle name="Separador de milhares 4 4 6" xfId="7313"/>
    <cellStyle name="Separador de milhares 4 5" xfId="7314"/>
    <cellStyle name="Separador de milhares 4 5 2" xfId="7315"/>
    <cellStyle name="Separador de milhares 4 5 2 2" xfId="7316"/>
    <cellStyle name="Separador de milhares 4 5 2 2 2" xfId="7317"/>
    <cellStyle name="Separador de milhares 4 5 2 2 2 2" xfId="7318"/>
    <cellStyle name="Separador de milhares 4 5 2 2 3" xfId="7319"/>
    <cellStyle name="Separador de milhares 4 5 2 2 4" xfId="7320"/>
    <cellStyle name="Separador de milhares 4 5 2 3" xfId="7321"/>
    <cellStyle name="Separador de milhares 4 5 2 3 2" xfId="7322"/>
    <cellStyle name="Separador de milhares 4 5 2 4" xfId="7323"/>
    <cellStyle name="Separador de milhares 4 5 2 5" xfId="7324"/>
    <cellStyle name="Separador de milhares 4 5 3" xfId="7325"/>
    <cellStyle name="Separador de milhares 4 5 3 2" xfId="7326"/>
    <cellStyle name="Separador de milhares 4 5 3 2 2" xfId="7327"/>
    <cellStyle name="Separador de milhares 4 5 3 3" xfId="7328"/>
    <cellStyle name="Separador de milhares 4 5 3 4" xfId="7329"/>
    <cellStyle name="Separador de milhares 4 5 4" xfId="7330"/>
    <cellStyle name="Separador de milhares 4 5 4 2" xfId="7331"/>
    <cellStyle name="Separador de milhares 4 5 5" xfId="7332"/>
    <cellStyle name="Separador de milhares 4 5 6" xfId="7333"/>
    <cellStyle name="Separador de milhares 4 6" xfId="7334"/>
    <cellStyle name="Separador de milhares 4 6 2" xfId="7335"/>
    <cellStyle name="Separador de milhares 4 6 2 2" xfId="7336"/>
    <cellStyle name="Separador de milhares 4 6 2 2 2" xfId="7337"/>
    <cellStyle name="Separador de milhares 4 6 2 3" xfId="7338"/>
    <cellStyle name="Separador de milhares 4 6 2 4" xfId="7339"/>
    <cellStyle name="Separador de milhares 4 6 3" xfId="7340"/>
    <cellStyle name="Separador de milhares 4 6 3 2" xfId="7341"/>
    <cellStyle name="Separador de milhares 4 6 4" xfId="7342"/>
    <cellStyle name="Separador de milhares 4 6 5" xfId="7343"/>
    <cellStyle name="Separador de milhares 4 7" xfId="7344"/>
    <cellStyle name="Separador de milhares 4 7 2" xfId="7345"/>
    <cellStyle name="Separador de milhares 4 7 2 2" xfId="7346"/>
    <cellStyle name="Separador de milhares 4 7 3" xfId="7347"/>
    <cellStyle name="Separador de milhares 4 7 4" xfId="7348"/>
    <cellStyle name="Separador de milhares 4 8" xfId="7349"/>
    <cellStyle name="Separador de milhares 4 8 2" xfId="7350"/>
    <cellStyle name="Separador de milhares 4 9" xfId="7351"/>
    <cellStyle name="Separador de milhares 5" xfId="7352"/>
    <cellStyle name="Separador de milhares 5 2" xfId="7353"/>
    <cellStyle name="Separador de milhares 5 3" xfId="7354"/>
    <cellStyle name="Separador de milhares 5 3 2" xfId="7355"/>
    <cellStyle name="Separador de milhares 5 3 2 2" xfId="7356"/>
    <cellStyle name="Separador de milhares 5 3 2 2 2" xfId="7357"/>
    <cellStyle name="Separador de milhares 5 3 2 2 2 2" xfId="7358"/>
    <cellStyle name="Separador de milhares 5 3 2 2 3" xfId="7359"/>
    <cellStyle name="Separador de milhares 5 3 2 2 4" xfId="7360"/>
    <cellStyle name="Separador de milhares 5 3 2 3" xfId="7361"/>
    <cellStyle name="Separador de milhares 5 3 2 3 2" xfId="7362"/>
    <cellStyle name="Separador de milhares 5 3 2 4" xfId="7363"/>
    <cellStyle name="Separador de milhares 5 3 2 5" xfId="7364"/>
    <cellStyle name="Separador de milhares 5 3 3" xfId="7365"/>
    <cellStyle name="Separador de milhares 5 3 3 2" xfId="7366"/>
    <cellStyle name="Separador de milhares 5 3 3 2 2" xfId="7367"/>
    <cellStyle name="Separador de milhares 5 3 3 3" xfId="7368"/>
    <cellStyle name="Separador de milhares 5 3 3 4" xfId="7369"/>
    <cellStyle name="Separador de milhares 5 3 4" xfId="7370"/>
    <cellStyle name="Separador de milhares 5 3 4 2" xfId="7371"/>
    <cellStyle name="Separador de milhares 5 3 5" xfId="7372"/>
    <cellStyle name="Separador de milhares 5 3 6" xfId="7373"/>
    <cellStyle name="Separador de milhares 5 4" xfId="7374"/>
    <cellStyle name="Separador de milhares 5 4 2" xfId="7375"/>
    <cellStyle name="Separador de milhares 5 4 2 2" xfId="7376"/>
    <cellStyle name="Separador de milhares 5 4 2 2 2" xfId="7377"/>
    <cellStyle name="Separador de milhares 5 4 2 2 2 2" xfId="7378"/>
    <cellStyle name="Separador de milhares 5 4 2 2 3" xfId="7379"/>
    <cellStyle name="Separador de milhares 5 4 2 2 4" xfId="7380"/>
    <cellStyle name="Separador de milhares 5 4 2 3" xfId="7381"/>
    <cellStyle name="Separador de milhares 5 4 2 3 2" xfId="7382"/>
    <cellStyle name="Separador de milhares 5 4 2 4" xfId="7383"/>
    <cellStyle name="Separador de milhares 5 4 2 5" xfId="7384"/>
    <cellStyle name="Separador de milhares 5 4 3" xfId="7385"/>
    <cellStyle name="Separador de milhares 5 4 3 2" xfId="7386"/>
    <cellStyle name="Separador de milhares 5 4 3 2 2" xfId="7387"/>
    <cellStyle name="Separador de milhares 5 4 3 3" xfId="7388"/>
    <cellStyle name="Separador de milhares 5 4 3 4" xfId="7389"/>
    <cellStyle name="Separador de milhares 5 4 4" xfId="7390"/>
    <cellStyle name="Separador de milhares 5 4 4 2" xfId="7391"/>
    <cellStyle name="Separador de milhares 5 4 5" xfId="7392"/>
    <cellStyle name="Separador de milhares 5 4 6" xfId="7393"/>
    <cellStyle name="Separador de milhares 5 5" xfId="7394"/>
    <cellStyle name="Separador de milhares 5 5 2" xfId="7395"/>
    <cellStyle name="Separador de milhares 5 5 2 2" xfId="7396"/>
    <cellStyle name="Separador de milhares 5 5 2 2 2" xfId="7397"/>
    <cellStyle name="Separador de milhares 5 5 2 3" xfId="7398"/>
    <cellStyle name="Separador de milhares 5 5 2 4" xfId="7399"/>
    <cellStyle name="Separador de milhares 5 5 3" xfId="7400"/>
    <cellStyle name="Separador de milhares 5 5 3 2" xfId="7401"/>
    <cellStyle name="Separador de milhares 5 5 4" xfId="7402"/>
    <cellStyle name="Separador de milhares 5 5 5" xfId="7403"/>
    <cellStyle name="Separador de milhares 5 6" xfId="7404"/>
    <cellStyle name="Separador de milhares 5 6 2" xfId="7405"/>
    <cellStyle name="Separador de milhares 5 6 2 2" xfId="7406"/>
    <cellStyle name="Separador de milhares 5 6 3" xfId="7407"/>
    <cellStyle name="Separador de milhares 5 6 4" xfId="7408"/>
    <cellStyle name="Separador de milhares 5 7" xfId="7409"/>
    <cellStyle name="Separador de milhares 5 7 2" xfId="7410"/>
    <cellStyle name="Separador de milhares 5 8" xfId="7411"/>
    <cellStyle name="Separador de milhares 5 9" xfId="7412"/>
    <cellStyle name="Separador de milhares 6" xfId="7413"/>
    <cellStyle name="Separador de milhares 6 10" xfId="7414"/>
    <cellStyle name="Separador de milhares 6 10 2" xfId="7415"/>
    <cellStyle name="Separador de milhares 6 10 2 2" xfId="7416"/>
    <cellStyle name="Separador de milhares 6 10 2 2 2" xfId="7417"/>
    <cellStyle name="Separador de milhares 6 10 2 2 2 2" xfId="7418"/>
    <cellStyle name="Separador de milhares 6 10 2 2 3" xfId="7419"/>
    <cellStyle name="Separador de milhares 6 10 2 2 4" xfId="7420"/>
    <cellStyle name="Separador de milhares 6 10 2 3" xfId="7421"/>
    <cellStyle name="Separador de milhares 6 10 2 3 2" xfId="7422"/>
    <cellStyle name="Separador de milhares 6 10 2 4" xfId="7423"/>
    <cellStyle name="Separador de milhares 6 10 2 5" xfId="7424"/>
    <cellStyle name="Separador de milhares 6 10 3" xfId="7425"/>
    <cellStyle name="Separador de milhares 6 10 3 2" xfId="7426"/>
    <cellStyle name="Separador de milhares 6 10 3 2 2" xfId="7427"/>
    <cellStyle name="Separador de milhares 6 10 3 3" xfId="7428"/>
    <cellStyle name="Separador de milhares 6 10 3 4" xfId="7429"/>
    <cellStyle name="Separador de milhares 6 10 4" xfId="7430"/>
    <cellStyle name="Separador de milhares 6 10 4 2" xfId="7431"/>
    <cellStyle name="Separador de milhares 6 10 5" xfId="7432"/>
    <cellStyle name="Separador de milhares 6 10 6" xfId="7433"/>
    <cellStyle name="Separador de milhares 6 11" xfId="7434"/>
    <cellStyle name="Separador de milhares 6 11 2" xfId="7435"/>
    <cellStyle name="Separador de milhares 6 11 2 2" xfId="7436"/>
    <cellStyle name="Separador de milhares 6 11 2 2 2" xfId="7437"/>
    <cellStyle name="Separador de milhares 6 11 2 3" xfId="7438"/>
    <cellStyle name="Separador de milhares 6 11 2 4" xfId="7439"/>
    <cellStyle name="Separador de milhares 6 11 3" xfId="7440"/>
    <cellStyle name="Separador de milhares 6 11 3 2" xfId="7441"/>
    <cellStyle name="Separador de milhares 6 11 4" xfId="7442"/>
    <cellStyle name="Separador de milhares 6 11 5" xfId="7443"/>
    <cellStyle name="Separador de milhares 6 12" xfId="7444"/>
    <cellStyle name="Separador de milhares 6 12 2" xfId="7445"/>
    <cellStyle name="Separador de milhares 6 12 2 2" xfId="7446"/>
    <cellStyle name="Separador de milhares 6 12 3" xfId="7447"/>
    <cellStyle name="Separador de milhares 6 12 4" xfId="7448"/>
    <cellStyle name="Separador de milhares 6 13" xfId="7449"/>
    <cellStyle name="Separador de milhares 6 13 2" xfId="7450"/>
    <cellStyle name="Separador de milhares 6 14" xfId="7451"/>
    <cellStyle name="Separador de milhares 6 15" xfId="7452"/>
    <cellStyle name="Separador de milhares 6 2" xfId="7453"/>
    <cellStyle name="Separador de milhares 6 2 2" xfId="7454"/>
    <cellStyle name="Separador de milhares 6 2 2 2" xfId="7455"/>
    <cellStyle name="Separador de milhares 6 2 2 2 2" xfId="7456"/>
    <cellStyle name="Separador de milhares 6 2 2 2 2 2" xfId="7457"/>
    <cellStyle name="Separador de milhares 6 2 2 2 2 2 2" xfId="7458"/>
    <cellStyle name="Separador de milhares 6 2 2 2 2 3" xfId="7459"/>
    <cellStyle name="Separador de milhares 6 2 2 2 2 4" xfId="7460"/>
    <cellStyle name="Separador de milhares 6 2 2 2 3" xfId="7461"/>
    <cellStyle name="Separador de milhares 6 2 2 2 3 2" xfId="7462"/>
    <cellStyle name="Separador de milhares 6 2 2 2 4" xfId="7463"/>
    <cellStyle name="Separador de milhares 6 2 2 2 5" xfId="7464"/>
    <cellStyle name="Separador de milhares 6 2 2 3" xfId="7465"/>
    <cellStyle name="Separador de milhares 6 2 2 3 2" xfId="7466"/>
    <cellStyle name="Separador de milhares 6 2 2 3 2 2" xfId="7467"/>
    <cellStyle name="Separador de milhares 6 2 2 3 3" xfId="7468"/>
    <cellStyle name="Separador de milhares 6 2 2 3 4" xfId="7469"/>
    <cellStyle name="Separador de milhares 6 2 2 4" xfId="7470"/>
    <cellStyle name="Separador de milhares 6 2 2 4 2" xfId="7471"/>
    <cellStyle name="Separador de milhares 6 2 2 5" xfId="7472"/>
    <cellStyle name="Separador de milhares 6 2 2 6" xfId="7473"/>
    <cellStyle name="Separador de milhares 6 2 3" xfId="7474"/>
    <cellStyle name="Separador de milhares 6 2 3 2" xfId="7475"/>
    <cellStyle name="Separador de milhares 6 2 3 2 2" xfId="7476"/>
    <cellStyle name="Separador de milhares 6 2 3 2 2 2" xfId="7477"/>
    <cellStyle name="Separador de milhares 6 2 3 2 3" xfId="7478"/>
    <cellStyle name="Separador de milhares 6 2 3 2 4" xfId="7479"/>
    <cellStyle name="Separador de milhares 6 2 3 3" xfId="7480"/>
    <cellStyle name="Separador de milhares 6 2 3 3 2" xfId="7481"/>
    <cellStyle name="Separador de milhares 6 2 3 4" xfId="7482"/>
    <cellStyle name="Separador de milhares 6 2 3 5" xfId="7483"/>
    <cellStyle name="Separador de milhares 6 2 4" xfId="7484"/>
    <cellStyle name="Separador de milhares 6 2 4 2" xfId="7485"/>
    <cellStyle name="Separador de milhares 6 2 4 2 2" xfId="7486"/>
    <cellStyle name="Separador de milhares 6 2 4 3" xfId="7487"/>
    <cellStyle name="Separador de milhares 6 2 4 4" xfId="7488"/>
    <cellStyle name="Separador de milhares 6 2 5" xfId="7489"/>
    <cellStyle name="Separador de milhares 6 2 5 2" xfId="7490"/>
    <cellStyle name="Separador de milhares 6 2 6" xfId="7491"/>
    <cellStyle name="Separador de milhares 6 2 7" xfId="7492"/>
    <cellStyle name="Separador de milhares 6 3" xfId="7493"/>
    <cellStyle name="Separador de milhares 6 3 2" xfId="7494"/>
    <cellStyle name="Separador de milhares 6 3 2 2" xfId="7495"/>
    <cellStyle name="Separador de milhares 6 3 2 2 2" xfId="7496"/>
    <cellStyle name="Separador de milhares 6 3 2 2 2 2" xfId="7497"/>
    <cellStyle name="Separador de milhares 6 3 2 2 2 2 2" xfId="7498"/>
    <cellStyle name="Separador de milhares 6 3 2 2 2 3" xfId="7499"/>
    <cellStyle name="Separador de milhares 6 3 2 2 2 4" xfId="7500"/>
    <cellStyle name="Separador de milhares 6 3 2 2 3" xfId="7501"/>
    <cellStyle name="Separador de milhares 6 3 2 2 3 2" xfId="7502"/>
    <cellStyle name="Separador de milhares 6 3 2 2 4" xfId="7503"/>
    <cellStyle name="Separador de milhares 6 3 2 2 5" xfId="7504"/>
    <cellStyle name="Separador de milhares 6 3 2 3" xfId="7505"/>
    <cellStyle name="Separador de milhares 6 3 2 3 2" xfId="7506"/>
    <cellStyle name="Separador de milhares 6 3 2 3 2 2" xfId="7507"/>
    <cellStyle name="Separador de milhares 6 3 2 3 3" xfId="7508"/>
    <cellStyle name="Separador de milhares 6 3 2 3 4" xfId="7509"/>
    <cellStyle name="Separador de milhares 6 3 2 4" xfId="7510"/>
    <cellStyle name="Separador de milhares 6 3 2 4 2" xfId="7511"/>
    <cellStyle name="Separador de milhares 6 3 2 5" xfId="7512"/>
    <cellStyle name="Separador de milhares 6 3 2 6" xfId="7513"/>
    <cellStyle name="Separador de milhares 6 3 3" xfId="7514"/>
    <cellStyle name="Separador de milhares 6 3 3 2" xfId="7515"/>
    <cellStyle name="Separador de milhares 6 3 3 2 2" xfId="7516"/>
    <cellStyle name="Separador de milhares 6 3 3 2 2 2" xfId="7517"/>
    <cellStyle name="Separador de milhares 6 3 3 2 3" xfId="7518"/>
    <cellStyle name="Separador de milhares 6 3 3 2 4" xfId="7519"/>
    <cellStyle name="Separador de milhares 6 3 3 3" xfId="7520"/>
    <cellStyle name="Separador de milhares 6 3 3 3 2" xfId="7521"/>
    <cellStyle name="Separador de milhares 6 3 3 4" xfId="7522"/>
    <cellStyle name="Separador de milhares 6 3 3 5" xfId="7523"/>
    <cellStyle name="Separador de milhares 6 3 4" xfId="7524"/>
    <cellStyle name="Separador de milhares 6 3 4 2" xfId="7525"/>
    <cellStyle name="Separador de milhares 6 3 4 2 2" xfId="7526"/>
    <cellStyle name="Separador de milhares 6 3 4 3" xfId="7527"/>
    <cellStyle name="Separador de milhares 6 3 4 4" xfId="7528"/>
    <cellStyle name="Separador de milhares 6 3 5" xfId="7529"/>
    <cellStyle name="Separador de milhares 6 3 5 2" xfId="7530"/>
    <cellStyle name="Separador de milhares 6 3 6" xfId="7531"/>
    <cellStyle name="Separador de milhares 6 3 7" xfId="7532"/>
    <cellStyle name="Separador de milhares 6 4" xfId="7533"/>
    <cellStyle name="Separador de milhares 6 4 2" xfId="7534"/>
    <cellStyle name="Separador de milhares 6 4 2 2" xfId="7535"/>
    <cellStyle name="Separador de milhares 6 4 2 2 2" xfId="7536"/>
    <cellStyle name="Separador de milhares 6 4 2 2 2 2" xfId="7537"/>
    <cellStyle name="Separador de milhares 6 4 2 2 2 2 2" xfId="7538"/>
    <cellStyle name="Separador de milhares 6 4 2 2 2 3" xfId="7539"/>
    <cellStyle name="Separador de milhares 6 4 2 2 2 4" xfId="7540"/>
    <cellStyle name="Separador de milhares 6 4 2 2 3" xfId="7541"/>
    <cellStyle name="Separador de milhares 6 4 2 2 3 2" xfId="7542"/>
    <cellStyle name="Separador de milhares 6 4 2 2 4" xfId="7543"/>
    <cellStyle name="Separador de milhares 6 4 2 2 5" xfId="7544"/>
    <cellStyle name="Separador de milhares 6 4 2 3" xfId="7545"/>
    <cellStyle name="Separador de milhares 6 4 2 3 2" xfId="7546"/>
    <cellStyle name="Separador de milhares 6 4 2 3 2 2" xfId="7547"/>
    <cellStyle name="Separador de milhares 6 4 2 3 3" xfId="7548"/>
    <cellStyle name="Separador de milhares 6 4 2 3 4" xfId="7549"/>
    <cellStyle name="Separador de milhares 6 4 2 4" xfId="7550"/>
    <cellStyle name="Separador de milhares 6 4 2 4 2" xfId="7551"/>
    <cellStyle name="Separador de milhares 6 4 2 5" xfId="7552"/>
    <cellStyle name="Separador de milhares 6 4 2 6" xfId="7553"/>
    <cellStyle name="Separador de milhares 6 4 3" xfId="7554"/>
    <cellStyle name="Separador de milhares 6 4 3 2" xfId="7555"/>
    <cellStyle name="Separador de milhares 6 4 3 2 2" xfId="7556"/>
    <cellStyle name="Separador de milhares 6 4 3 2 2 2" xfId="7557"/>
    <cellStyle name="Separador de milhares 6 4 3 2 3" xfId="7558"/>
    <cellStyle name="Separador de milhares 6 4 3 2 4" xfId="7559"/>
    <cellStyle name="Separador de milhares 6 4 3 3" xfId="7560"/>
    <cellStyle name="Separador de milhares 6 4 3 3 2" xfId="7561"/>
    <cellStyle name="Separador de milhares 6 4 3 4" xfId="7562"/>
    <cellStyle name="Separador de milhares 6 4 3 5" xfId="7563"/>
    <cellStyle name="Separador de milhares 6 4 4" xfId="7564"/>
    <cellStyle name="Separador de milhares 6 4 4 2" xfId="7565"/>
    <cellStyle name="Separador de milhares 6 4 4 2 2" xfId="7566"/>
    <cellStyle name="Separador de milhares 6 4 4 3" xfId="7567"/>
    <cellStyle name="Separador de milhares 6 4 4 4" xfId="7568"/>
    <cellStyle name="Separador de milhares 6 4 5" xfId="7569"/>
    <cellStyle name="Separador de milhares 6 4 5 2" xfId="7570"/>
    <cellStyle name="Separador de milhares 6 4 6" xfId="7571"/>
    <cellStyle name="Separador de milhares 6 4 7" xfId="7572"/>
    <cellStyle name="Separador de milhares 6 5" xfId="7573"/>
    <cellStyle name="Separador de milhares 6 5 2" xfId="7574"/>
    <cellStyle name="Separador de milhares 6 5 2 2" xfId="7575"/>
    <cellStyle name="Separador de milhares 6 5 2 2 2" xfId="7576"/>
    <cellStyle name="Separador de milhares 6 5 2 2 2 2" xfId="7577"/>
    <cellStyle name="Separador de milhares 6 5 2 2 2 2 2" xfId="7578"/>
    <cellStyle name="Separador de milhares 6 5 2 2 2 3" xfId="7579"/>
    <cellStyle name="Separador de milhares 6 5 2 2 2 4" xfId="7580"/>
    <cellStyle name="Separador de milhares 6 5 2 2 3" xfId="7581"/>
    <cellStyle name="Separador de milhares 6 5 2 2 3 2" xfId="7582"/>
    <cellStyle name="Separador de milhares 6 5 2 2 4" xfId="7583"/>
    <cellStyle name="Separador de milhares 6 5 2 2 5" xfId="7584"/>
    <cellStyle name="Separador de milhares 6 5 2 3" xfId="7585"/>
    <cellStyle name="Separador de milhares 6 5 2 3 2" xfId="7586"/>
    <cellStyle name="Separador de milhares 6 5 2 3 2 2" xfId="7587"/>
    <cellStyle name="Separador de milhares 6 5 2 3 3" xfId="7588"/>
    <cellStyle name="Separador de milhares 6 5 2 3 4" xfId="7589"/>
    <cellStyle name="Separador de milhares 6 5 2 4" xfId="7590"/>
    <cellStyle name="Separador de milhares 6 5 2 4 2" xfId="7591"/>
    <cellStyle name="Separador de milhares 6 5 2 5" xfId="7592"/>
    <cellStyle name="Separador de milhares 6 5 2 6" xfId="7593"/>
    <cellStyle name="Separador de milhares 6 5 3" xfId="7594"/>
    <cellStyle name="Separador de milhares 6 5 3 2" xfId="7595"/>
    <cellStyle name="Separador de milhares 6 5 3 2 2" xfId="7596"/>
    <cellStyle name="Separador de milhares 6 5 3 2 2 2" xfId="7597"/>
    <cellStyle name="Separador de milhares 6 5 3 2 3" xfId="7598"/>
    <cellStyle name="Separador de milhares 6 5 3 2 4" xfId="7599"/>
    <cellStyle name="Separador de milhares 6 5 3 3" xfId="7600"/>
    <cellStyle name="Separador de milhares 6 5 3 3 2" xfId="7601"/>
    <cellStyle name="Separador de milhares 6 5 3 4" xfId="7602"/>
    <cellStyle name="Separador de milhares 6 5 3 5" xfId="7603"/>
    <cellStyle name="Separador de milhares 6 5 4" xfId="7604"/>
    <cellStyle name="Separador de milhares 6 5 4 2" xfId="7605"/>
    <cellStyle name="Separador de milhares 6 5 4 2 2" xfId="7606"/>
    <cellStyle name="Separador de milhares 6 5 4 3" xfId="7607"/>
    <cellStyle name="Separador de milhares 6 5 4 4" xfId="7608"/>
    <cellStyle name="Separador de milhares 6 5 5" xfId="7609"/>
    <cellStyle name="Separador de milhares 6 5 5 2" xfId="7610"/>
    <cellStyle name="Separador de milhares 6 5 6" xfId="7611"/>
    <cellStyle name="Separador de milhares 6 5 7" xfId="7612"/>
    <cellStyle name="Separador de milhares 6 6" xfId="7613"/>
    <cellStyle name="Separador de milhares 6 6 2" xfId="7614"/>
    <cellStyle name="Separador de milhares 6 6 2 2" xfId="7615"/>
    <cellStyle name="Separador de milhares 6 6 2 2 2" xfId="7616"/>
    <cellStyle name="Separador de milhares 6 6 2 2 2 2" xfId="7617"/>
    <cellStyle name="Separador de milhares 6 6 2 2 2 2 2" xfId="7618"/>
    <cellStyle name="Separador de milhares 6 6 2 2 2 3" xfId="7619"/>
    <cellStyle name="Separador de milhares 6 6 2 2 2 4" xfId="7620"/>
    <cellStyle name="Separador de milhares 6 6 2 2 3" xfId="7621"/>
    <cellStyle name="Separador de milhares 6 6 2 2 3 2" xfId="7622"/>
    <cellStyle name="Separador de milhares 6 6 2 2 4" xfId="7623"/>
    <cellStyle name="Separador de milhares 6 6 2 2 5" xfId="7624"/>
    <cellStyle name="Separador de milhares 6 6 2 3" xfId="7625"/>
    <cellStyle name="Separador de milhares 6 6 2 3 2" xfId="7626"/>
    <cellStyle name="Separador de milhares 6 6 2 3 2 2" xfId="7627"/>
    <cellStyle name="Separador de milhares 6 6 2 3 3" xfId="7628"/>
    <cellStyle name="Separador de milhares 6 6 2 3 4" xfId="7629"/>
    <cellStyle name="Separador de milhares 6 6 2 4" xfId="7630"/>
    <cellStyle name="Separador de milhares 6 6 2 4 2" xfId="7631"/>
    <cellStyle name="Separador de milhares 6 6 2 5" xfId="7632"/>
    <cellStyle name="Separador de milhares 6 6 2 6" xfId="7633"/>
    <cellStyle name="Separador de milhares 6 6 3" xfId="7634"/>
    <cellStyle name="Separador de milhares 6 6 3 2" xfId="7635"/>
    <cellStyle name="Separador de milhares 6 6 3 2 2" xfId="7636"/>
    <cellStyle name="Separador de milhares 6 6 3 2 2 2" xfId="7637"/>
    <cellStyle name="Separador de milhares 6 6 3 2 3" xfId="7638"/>
    <cellStyle name="Separador de milhares 6 6 3 2 4" xfId="7639"/>
    <cellStyle name="Separador de milhares 6 6 3 3" xfId="7640"/>
    <cellStyle name="Separador de milhares 6 6 3 3 2" xfId="7641"/>
    <cellStyle name="Separador de milhares 6 6 3 4" xfId="7642"/>
    <cellStyle name="Separador de milhares 6 6 3 5" xfId="7643"/>
    <cellStyle name="Separador de milhares 6 6 4" xfId="7644"/>
    <cellStyle name="Separador de milhares 6 6 4 2" xfId="7645"/>
    <cellStyle name="Separador de milhares 6 6 4 2 2" xfId="7646"/>
    <cellStyle name="Separador de milhares 6 6 4 3" xfId="7647"/>
    <cellStyle name="Separador de milhares 6 6 4 4" xfId="7648"/>
    <cellStyle name="Separador de milhares 6 6 5" xfId="7649"/>
    <cellStyle name="Separador de milhares 6 6 5 2" xfId="7650"/>
    <cellStyle name="Separador de milhares 6 6 6" xfId="7651"/>
    <cellStyle name="Separador de milhares 6 6 7" xfId="7652"/>
    <cellStyle name="Separador de milhares 6 7" xfId="7653"/>
    <cellStyle name="Separador de milhares 6 7 2" xfId="7654"/>
    <cellStyle name="Separador de milhares 6 7 2 2" xfId="7655"/>
    <cellStyle name="Separador de milhares 6 7 2 2 2" xfId="7656"/>
    <cellStyle name="Separador de milhares 6 7 2 2 2 2" xfId="7657"/>
    <cellStyle name="Separador de milhares 6 7 2 2 2 2 2" xfId="7658"/>
    <cellStyle name="Separador de milhares 6 7 2 2 2 3" xfId="7659"/>
    <cellStyle name="Separador de milhares 6 7 2 2 2 4" xfId="7660"/>
    <cellStyle name="Separador de milhares 6 7 2 2 3" xfId="7661"/>
    <cellStyle name="Separador de milhares 6 7 2 2 3 2" xfId="7662"/>
    <cellStyle name="Separador de milhares 6 7 2 2 4" xfId="7663"/>
    <cellStyle name="Separador de milhares 6 7 2 2 5" xfId="7664"/>
    <cellStyle name="Separador de milhares 6 7 2 3" xfId="7665"/>
    <cellStyle name="Separador de milhares 6 7 2 3 2" xfId="7666"/>
    <cellStyle name="Separador de milhares 6 7 2 3 2 2" xfId="7667"/>
    <cellStyle name="Separador de milhares 6 7 2 3 3" xfId="7668"/>
    <cellStyle name="Separador de milhares 6 7 2 3 4" xfId="7669"/>
    <cellStyle name="Separador de milhares 6 7 2 4" xfId="7670"/>
    <cellStyle name="Separador de milhares 6 7 2 4 2" xfId="7671"/>
    <cellStyle name="Separador de milhares 6 7 2 5" xfId="7672"/>
    <cellStyle name="Separador de milhares 6 7 2 6" xfId="7673"/>
    <cellStyle name="Separador de milhares 6 7 3" xfId="7674"/>
    <cellStyle name="Separador de milhares 6 7 3 2" xfId="7675"/>
    <cellStyle name="Separador de milhares 6 7 3 2 2" xfId="7676"/>
    <cellStyle name="Separador de milhares 6 7 3 2 2 2" xfId="7677"/>
    <cellStyle name="Separador de milhares 6 7 3 2 3" xfId="7678"/>
    <cellStyle name="Separador de milhares 6 7 3 2 4" xfId="7679"/>
    <cellStyle name="Separador de milhares 6 7 3 3" xfId="7680"/>
    <cellStyle name="Separador de milhares 6 7 3 3 2" xfId="7681"/>
    <cellStyle name="Separador de milhares 6 7 3 4" xfId="7682"/>
    <cellStyle name="Separador de milhares 6 7 3 5" xfId="7683"/>
    <cellStyle name="Separador de milhares 6 7 4" xfId="7684"/>
    <cellStyle name="Separador de milhares 6 7 4 2" xfId="7685"/>
    <cellStyle name="Separador de milhares 6 7 4 2 2" xfId="7686"/>
    <cellStyle name="Separador de milhares 6 7 4 3" xfId="7687"/>
    <cellStyle name="Separador de milhares 6 7 4 4" xfId="7688"/>
    <cellStyle name="Separador de milhares 6 7 5" xfId="7689"/>
    <cellStyle name="Separador de milhares 6 7 5 2" xfId="7690"/>
    <cellStyle name="Separador de milhares 6 7 6" xfId="7691"/>
    <cellStyle name="Separador de milhares 6 7 7" xfId="7692"/>
    <cellStyle name="Separador de milhares 6 8" xfId="7693"/>
    <cellStyle name="Separador de milhares 6 8 2" xfId="7694"/>
    <cellStyle name="Separador de milhares 6 8 2 2" xfId="7695"/>
    <cellStyle name="Separador de milhares 6 8 2 2 2" xfId="7696"/>
    <cellStyle name="Separador de milhares 6 8 2 2 2 2" xfId="7697"/>
    <cellStyle name="Separador de milhares 6 8 2 2 2 2 2" xfId="7698"/>
    <cellStyle name="Separador de milhares 6 8 2 2 2 3" xfId="7699"/>
    <cellStyle name="Separador de milhares 6 8 2 2 2 4" xfId="7700"/>
    <cellStyle name="Separador de milhares 6 8 2 2 3" xfId="7701"/>
    <cellStyle name="Separador de milhares 6 8 2 2 3 2" xfId="7702"/>
    <cellStyle name="Separador de milhares 6 8 2 2 4" xfId="7703"/>
    <cellStyle name="Separador de milhares 6 8 2 2 5" xfId="7704"/>
    <cellStyle name="Separador de milhares 6 8 2 3" xfId="7705"/>
    <cellStyle name="Separador de milhares 6 8 2 3 2" xfId="7706"/>
    <cellStyle name="Separador de milhares 6 8 2 3 2 2" xfId="7707"/>
    <cellStyle name="Separador de milhares 6 8 2 3 3" xfId="7708"/>
    <cellStyle name="Separador de milhares 6 8 2 3 4" xfId="7709"/>
    <cellStyle name="Separador de milhares 6 8 2 4" xfId="7710"/>
    <cellStyle name="Separador de milhares 6 8 2 4 2" xfId="7711"/>
    <cellStyle name="Separador de milhares 6 8 2 5" xfId="7712"/>
    <cellStyle name="Separador de milhares 6 8 2 6" xfId="7713"/>
    <cellStyle name="Separador de milhares 6 8 3" xfId="7714"/>
    <cellStyle name="Separador de milhares 6 8 3 2" xfId="7715"/>
    <cellStyle name="Separador de milhares 6 8 3 2 2" xfId="7716"/>
    <cellStyle name="Separador de milhares 6 8 3 2 2 2" xfId="7717"/>
    <cellStyle name="Separador de milhares 6 8 3 2 3" xfId="7718"/>
    <cellStyle name="Separador de milhares 6 8 3 2 4" xfId="7719"/>
    <cellStyle name="Separador de milhares 6 8 3 3" xfId="7720"/>
    <cellStyle name="Separador de milhares 6 8 3 3 2" xfId="7721"/>
    <cellStyle name="Separador de milhares 6 8 3 4" xfId="7722"/>
    <cellStyle name="Separador de milhares 6 8 3 5" xfId="7723"/>
    <cellStyle name="Separador de milhares 6 8 4" xfId="7724"/>
    <cellStyle name="Separador de milhares 6 8 4 2" xfId="7725"/>
    <cellStyle name="Separador de milhares 6 8 4 2 2" xfId="7726"/>
    <cellStyle name="Separador de milhares 6 8 4 3" xfId="7727"/>
    <cellStyle name="Separador de milhares 6 8 4 4" xfId="7728"/>
    <cellStyle name="Separador de milhares 6 8 5" xfId="7729"/>
    <cellStyle name="Separador de milhares 6 8 5 2" xfId="7730"/>
    <cellStyle name="Separador de milhares 6 8 6" xfId="7731"/>
    <cellStyle name="Separador de milhares 6 8 7" xfId="7732"/>
    <cellStyle name="Separador de milhares 6 9" xfId="7733"/>
    <cellStyle name="Separador de milhares 6 9 2" xfId="7734"/>
    <cellStyle name="Separador de milhares 6 9 2 2" xfId="7735"/>
    <cellStyle name="Separador de milhares 6 9 2 2 2" xfId="7736"/>
    <cellStyle name="Separador de milhares 6 9 2 2 2 2" xfId="7737"/>
    <cellStyle name="Separador de milhares 6 9 2 2 2 2 2" xfId="7738"/>
    <cellStyle name="Separador de milhares 6 9 2 2 2 3" xfId="7739"/>
    <cellStyle name="Separador de milhares 6 9 2 2 2 4" xfId="7740"/>
    <cellStyle name="Separador de milhares 6 9 2 2 3" xfId="7741"/>
    <cellStyle name="Separador de milhares 6 9 2 2 3 2" xfId="7742"/>
    <cellStyle name="Separador de milhares 6 9 2 2 4" xfId="7743"/>
    <cellStyle name="Separador de milhares 6 9 2 2 5" xfId="7744"/>
    <cellStyle name="Separador de milhares 6 9 2 3" xfId="7745"/>
    <cellStyle name="Separador de milhares 6 9 2 3 2" xfId="7746"/>
    <cellStyle name="Separador de milhares 6 9 2 3 2 2" xfId="7747"/>
    <cellStyle name="Separador de milhares 6 9 2 3 3" xfId="7748"/>
    <cellStyle name="Separador de milhares 6 9 2 3 4" xfId="7749"/>
    <cellStyle name="Separador de milhares 6 9 2 4" xfId="7750"/>
    <cellStyle name="Separador de milhares 6 9 2 4 2" xfId="7751"/>
    <cellStyle name="Separador de milhares 6 9 2 5" xfId="7752"/>
    <cellStyle name="Separador de milhares 6 9 2 6" xfId="7753"/>
    <cellStyle name="Separador de milhares 6 9 3" xfId="7754"/>
    <cellStyle name="Separador de milhares 6 9 3 2" xfId="7755"/>
    <cellStyle name="Separador de milhares 6 9 3 2 2" xfId="7756"/>
    <cellStyle name="Separador de milhares 6 9 3 2 2 2" xfId="7757"/>
    <cellStyle name="Separador de milhares 6 9 3 2 3" xfId="7758"/>
    <cellStyle name="Separador de milhares 6 9 3 2 4" xfId="7759"/>
    <cellStyle name="Separador de milhares 6 9 3 3" xfId="7760"/>
    <cellStyle name="Separador de milhares 6 9 3 3 2" xfId="7761"/>
    <cellStyle name="Separador de milhares 6 9 3 4" xfId="7762"/>
    <cellStyle name="Separador de milhares 6 9 3 5" xfId="7763"/>
    <cellStyle name="Separador de milhares 6 9 4" xfId="7764"/>
    <cellStyle name="Separador de milhares 6 9 4 2" xfId="7765"/>
    <cellStyle name="Separador de milhares 6 9 4 2 2" xfId="7766"/>
    <cellStyle name="Separador de milhares 6 9 4 3" xfId="7767"/>
    <cellStyle name="Separador de milhares 6 9 4 4" xfId="7768"/>
    <cellStyle name="Separador de milhares 6 9 5" xfId="7769"/>
    <cellStyle name="Separador de milhares 6 9 5 2" xfId="7770"/>
    <cellStyle name="Separador de milhares 6 9 6" xfId="7771"/>
    <cellStyle name="Separador de milhares 6 9 7" xfId="7772"/>
    <cellStyle name="Separador de milhares 69" xfId="7773"/>
    <cellStyle name="Separador de milhares 69 2" xfId="7774"/>
    <cellStyle name="Separador de milhares 69 2 2" xfId="7775"/>
    <cellStyle name="Separador de milhares 69 2 2 2" xfId="7776"/>
    <cellStyle name="Separador de milhares 69 2 2 2 2" xfId="7777"/>
    <cellStyle name="Separador de milhares 69 2 2 2 2 2" xfId="7778"/>
    <cellStyle name="Separador de milhares 69 2 2 2 3" xfId="7779"/>
    <cellStyle name="Separador de milhares 69 2 2 2 4" xfId="7780"/>
    <cellStyle name="Separador de milhares 69 2 2 3" xfId="7781"/>
    <cellStyle name="Separador de milhares 69 2 2 3 2" xfId="7782"/>
    <cellStyle name="Separador de milhares 69 2 2 4" xfId="7783"/>
    <cellStyle name="Separador de milhares 69 2 2 5" xfId="7784"/>
    <cellStyle name="Separador de milhares 69 2 3" xfId="7785"/>
    <cellStyle name="Separador de milhares 69 2 3 2" xfId="7786"/>
    <cellStyle name="Separador de milhares 69 2 3 2 2" xfId="7787"/>
    <cellStyle name="Separador de milhares 69 2 3 3" xfId="7788"/>
    <cellStyle name="Separador de milhares 69 2 3 4" xfId="7789"/>
    <cellStyle name="Separador de milhares 69 2 4" xfId="7790"/>
    <cellStyle name="Separador de milhares 69 2 4 2" xfId="7791"/>
    <cellStyle name="Separador de milhares 69 2 5" xfId="7792"/>
    <cellStyle name="Separador de milhares 69 2 6" xfId="7793"/>
    <cellStyle name="Separador de milhares 69 3" xfId="7794"/>
    <cellStyle name="Separador de milhares 69 3 2" xfId="7795"/>
    <cellStyle name="Separador de milhares 69 3 2 2" xfId="7796"/>
    <cellStyle name="Separador de milhares 69 3 2 2 2" xfId="7797"/>
    <cellStyle name="Separador de milhares 69 3 2 3" xfId="7798"/>
    <cellStyle name="Separador de milhares 69 3 2 4" xfId="7799"/>
    <cellStyle name="Separador de milhares 69 3 3" xfId="7800"/>
    <cellStyle name="Separador de milhares 69 3 3 2" xfId="7801"/>
    <cellStyle name="Separador de milhares 69 3 4" xfId="7802"/>
    <cellStyle name="Separador de milhares 69 3 5" xfId="7803"/>
    <cellStyle name="Separador de milhares 69 4" xfId="7804"/>
    <cellStyle name="Separador de milhares 69 4 2" xfId="7805"/>
    <cellStyle name="Separador de milhares 69 4 2 2" xfId="7806"/>
    <cellStyle name="Separador de milhares 69 4 3" xfId="7807"/>
    <cellStyle name="Separador de milhares 69 4 4" xfId="7808"/>
    <cellStyle name="Separador de milhares 69 5" xfId="7809"/>
    <cellStyle name="Separador de milhares 69 5 2" xfId="7810"/>
    <cellStyle name="Separador de milhares 69 6" xfId="7811"/>
    <cellStyle name="Separador de milhares 69 7" xfId="7812"/>
    <cellStyle name="Separador de milhares 7" xfId="7813"/>
    <cellStyle name="Separador de milhares 7 2" xfId="7814"/>
    <cellStyle name="Separador de milhares 7 2 2" xfId="7815"/>
    <cellStyle name="Separador de milhares 7 2 2 2" xfId="7816"/>
    <cellStyle name="Separador de milhares 7 2 2 2 2" xfId="7817"/>
    <cellStyle name="Separador de milhares 7 2 2 3" xfId="7818"/>
    <cellStyle name="Separador de milhares 7 2 2 4" xfId="7819"/>
    <cellStyle name="Separador de milhares 7 2 3" xfId="7820"/>
    <cellStyle name="Separador de milhares 7 2 3 2" xfId="7821"/>
    <cellStyle name="Separador de milhares 7 2 4" xfId="7822"/>
    <cellStyle name="Separador de milhares 7 2 5" xfId="7823"/>
    <cellStyle name="Separador de milhares 7 3" xfId="7824"/>
    <cellStyle name="Separador de milhares 7 3 2" xfId="7825"/>
    <cellStyle name="Separador de milhares 7 3 2 2" xfId="7826"/>
    <cellStyle name="Separador de milhares 7 3 3" xfId="7827"/>
    <cellStyle name="Separador de milhares 7 3 4" xfId="7828"/>
    <cellStyle name="Separador de milhares 7 4" xfId="7829"/>
    <cellStyle name="Separador de milhares 7 4 2" xfId="7830"/>
    <cellStyle name="Separador de milhares 7 5" xfId="7831"/>
    <cellStyle name="Separador de milhares 7 6" xfId="7832"/>
    <cellStyle name="Separador de milhares 8" xfId="7833"/>
    <cellStyle name="Separador de milhares 8 2" xfId="7834"/>
    <cellStyle name="Separador de milhares 8 2 2" xfId="7835"/>
    <cellStyle name="Separador de milhares 8 2 2 2" xfId="7836"/>
    <cellStyle name="Separador de milhares 8 2 2 2 2" xfId="7837"/>
    <cellStyle name="Separador de milhares 8 2 2 3" xfId="7838"/>
    <cellStyle name="Separador de milhares 8 2 2 4" xfId="7839"/>
    <cellStyle name="Separador de milhares 8 2 3" xfId="7840"/>
    <cellStyle name="Separador de milhares 8 2 3 2" xfId="7841"/>
    <cellStyle name="Separador de milhares 8 2 4" xfId="7842"/>
    <cellStyle name="Separador de milhares 8 2 5" xfId="7843"/>
    <cellStyle name="Separador de milhares 8 3" xfId="7844"/>
    <cellStyle name="Separador de milhares 8 3 2" xfId="7845"/>
    <cellStyle name="Separador de milhares 8 3 2 2" xfId="7846"/>
    <cellStyle name="Separador de milhares 8 3 3" xfId="7847"/>
    <cellStyle name="Separador de milhares 8 3 4" xfId="7848"/>
    <cellStyle name="Separador de milhares 8 4" xfId="7849"/>
    <cellStyle name="Separador de milhares 8 4 2" xfId="7850"/>
    <cellStyle name="Separador de milhares 8 5" xfId="7851"/>
    <cellStyle name="Separador de milhares 8 6" xfId="7852"/>
    <cellStyle name="Separador de milhares 9" xfId="7853"/>
    <cellStyle name="Separador de milhares 9 2" xfId="7854"/>
    <cellStyle name="Separador de milhares 9 2 2" xfId="7855"/>
    <cellStyle name="Separador de milhares 9 2 2 2" xfId="7856"/>
    <cellStyle name="Separador de milhares 9 2 2 2 2" xfId="7857"/>
    <cellStyle name="Separador de milhares 9 2 2 3" xfId="7858"/>
    <cellStyle name="Separador de milhares 9 2 2 4" xfId="7859"/>
    <cellStyle name="Separador de milhares 9 2 3" xfId="7860"/>
    <cellStyle name="Separador de milhares 9 2 3 2" xfId="7861"/>
    <cellStyle name="Separador de milhares 9 2 4" xfId="7862"/>
    <cellStyle name="Separador de milhares 9 2 5" xfId="7863"/>
    <cellStyle name="Separador de milhares 9 3" xfId="7864"/>
    <cellStyle name="Separador de milhares 9 3 2" xfId="7865"/>
    <cellStyle name="Separador de milhares 9 3 2 2" xfId="7866"/>
    <cellStyle name="Separador de milhares 9 3 3" xfId="7867"/>
    <cellStyle name="Separador de milhares 9 3 4" xfId="7868"/>
    <cellStyle name="Separador de milhares 9 4" xfId="7869"/>
    <cellStyle name="Separador de milhares 9 4 2" xfId="7870"/>
    <cellStyle name="Separador de milhares 9 5" xfId="7871"/>
    <cellStyle name="Separador de milhares 9 6" xfId="7872"/>
    <cellStyle name="Serenco" xfId="7873"/>
    <cellStyle name="Serenco 2" xfId="7874"/>
    <cellStyle name="Serenco 3" xfId="7875"/>
    <cellStyle name="TableStyleLight1" xfId="7876"/>
    <cellStyle name="Título 5" xfId="7877"/>
    <cellStyle name="Vírgula" xfId="3" builtinId="3"/>
    <cellStyle name="Vírgula 10" xfId="7878"/>
    <cellStyle name="Vírgula 10 2 10" xfId="7879"/>
    <cellStyle name="Vírgula 10 2 10 2" xfId="7880"/>
    <cellStyle name="Vírgula 2" xfId="2"/>
    <cellStyle name="Vírgula 2 10" xfId="7881"/>
    <cellStyle name="Vírgula 2 2" xfId="7882"/>
    <cellStyle name="Vírgula 2 2 2" xfId="7883"/>
    <cellStyle name="Vírgula 2 2 2 2" xfId="7884"/>
    <cellStyle name="Vírgula 2 2 2 2 2" xfId="7885"/>
    <cellStyle name="Vírgula 2 2 2 2 2 2" xfId="7886"/>
    <cellStyle name="Vírgula 2 2 2 2 2 2 2" xfId="7887"/>
    <cellStyle name="Vírgula 2 2 2 2 2 2 2 2" xfId="7888"/>
    <cellStyle name="Vírgula 2 2 2 2 2 2 3" xfId="7889"/>
    <cellStyle name="Vírgula 2 2 2 2 2 2 4" xfId="7890"/>
    <cellStyle name="Vírgula 2 2 2 2 3" xfId="7891"/>
    <cellStyle name="Vírgula 2 2 2 2 3 2" xfId="7892"/>
    <cellStyle name="Vírgula 2 2 2 2 3 2 2" xfId="7893"/>
    <cellStyle name="Vírgula 2 2 2 2 3 3" xfId="7894"/>
    <cellStyle name="Vírgula 2 2 2 2 3 4" xfId="7895"/>
    <cellStyle name="Vírgula 2 2 2 2 4" xfId="7896"/>
    <cellStyle name="Vírgula 2 2 2 2 4 2" xfId="7897"/>
    <cellStyle name="Vírgula 2 2 2 2 5" xfId="7898"/>
    <cellStyle name="Vírgula 2 2 2 2 6" xfId="7899"/>
    <cellStyle name="Vírgula 2 2 2 3" xfId="7900"/>
    <cellStyle name="Vírgula 2 2 2 3 2" xfId="7901"/>
    <cellStyle name="Vírgula 2 2 2 3 2 2" xfId="7902"/>
    <cellStyle name="Vírgula 2 2 2 3 3" xfId="7903"/>
    <cellStyle name="Vírgula 2 2 2 3 4" xfId="7904"/>
    <cellStyle name="Vírgula 2 2 2 4" xfId="7905"/>
    <cellStyle name="Vírgula 2 2 2 4 2" xfId="7906"/>
    <cellStyle name="Vírgula 2 2 2 5" xfId="7907"/>
    <cellStyle name="Vírgula 2 2 2 6" xfId="7908"/>
    <cellStyle name="Vírgula 2 2 3" xfId="7909"/>
    <cellStyle name="Vírgula 2 2 3 2" xfId="7910"/>
    <cellStyle name="Vírgula 2 2 3 2 2" xfId="7911"/>
    <cellStyle name="Vírgula 2 2 3 2 2 2" xfId="7912"/>
    <cellStyle name="Vírgula 2 2 3 2 2 2 2" xfId="7913"/>
    <cellStyle name="Vírgula 2 2 3 2 2 3" xfId="7914"/>
    <cellStyle name="Vírgula 2 2 3 2 2 4" xfId="7915"/>
    <cellStyle name="Vírgula 2 2 3 2 3" xfId="7916"/>
    <cellStyle name="Vírgula 2 2 3 2 3 2" xfId="7917"/>
    <cellStyle name="Vírgula 2 2 3 2 4" xfId="7918"/>
    <cellStyle name="Vírgula 2 2 3 2 5" xfId="7919"/>
    <cellStyle name="Vírgula 2 2 3 3" xfId="7920"/>
    <cellStyle name="Vírgula 2 2 3 3 2" xfId="7921"/>
    <cellStyle name="Vírgula 2 2 3 3 2 2" xfId="7922"/>
    <cellStyle name="Vírgula 2 2 3 3 3" xfId="7923"/>
    <cellStyle name="Vírgula 2 2 3 3 4" xfId="7924"/>
    <cellStyle name="Vírgula 2 2 3 4" xfId="7925"/>
    <cellStyle name="Vírgula 2 2 3 4 2" xfId="7926"/>
    <cellStyle name="Vírgula 2 2 3 5" xfId="7927"/>
    <cellStyle name="Vírgula 2 2 3 6" xfId="7928"/>
    <cellStyle name="Vírgula 2 2 4" xfId="7929"/>
    <cellStyle name="Vírgula 2 2 4 2" xfId="7930"/>
    <cellStyle name="Vírgula 2 2 4 2 2" xfId="7931"/>
    <cellStyle name="Vírgula 2 2 4 2 2 2" xfId="7932"/>
    <cellStyle name="Vírgula 2 2 4 2 2 2 2" xfId="7933"/>
    <cellStyle name="Vírgula 2 2 4 2 2 3" xfId="7934"/>
    <cellStyle name="Vírgula 2 2 4 2 2 4" xfId="7935"/>
    <cellStyle name="Vírgula 2 2 4 2 3" xfId="7936"/>
    <cellStyle name="Vírgula 2 2 4 2 3 2" xfId="7937"/>
    <cellStyle name="Vírgula 2 2 4 2 4" xfId="7938"/>
    <cellStyle name="Vírgula 2 2 4 2 5" xfId="7939"/>
    <cellStyle name="Vírgula 2 2 4 3" xfId="7940"/>
    <cellStyle name="Vírgula 2 2 4 3 2" xfId="7941"/>
    <cellStyle name="Vírgula 2 2 4 3 2 2" xfId="7942"/>
    <cellStyle name="Vírgula 2 2 4 3 3" xfId="7943"/>
    <cellStyle name="Vírgula 2 2 4 3 4" xfId="7944"/>
    <cellStyle name="Vírgula 2 2 4 4" xfId="7945"/>
    <cellStyle name="Vírgula 2 2 4 4 2" xfId="7946"/>
    <cellStyle name="Vírgula 2 2 4 5" xfId="7947"/>
    <cellStyle name="Vírgula 2 2 4 6" xfId="7948"/>
    <cellStyle name="Vírgula 2 2 5" xfId="7949"/>
    <cellStyle name="Vírgula 2 2 5 2" xfId="7950"/>
    <cellStyle name="Vírgula 2 2 5 2 2" xfId="7951"/>
    <cellStyle name="Vírgula 2 2 5 2 2 2" xfId="7952"/>
    <cellStyle name="Vírgula 2 2 5 2 3" xfId="7953"/>
    <cellStyle name="Vírgula 2 2 5 2 4" xfId="7954"/>
    <cellStyle name="Vírgula 2 2 5 3" xfId="7955"/>
    <cellStyle name="Vírgula 2 2 5 3 2" xfId="7956"/>
    <cellStyle name="Vírgula 2 2 5 4" xfId="7957"/>
    <cellStyle name="Vírgula 2 2 5 5" xfId="7958"/>
    <cellStyle name="Vírgula 2 2 6" xfId="7959"/>
    <cellStyle name="Vírgula 2 2 6 2" xfId="7960"/>
    <cellStyle name="Vírgula 2 2 6 2 2" xfId="7961"/>
    <cellStyle name="Vírgula 2 2 6 3" xfId="7962"/>
    <cellStyle name="Vírgula 2 2 6 4" xfId="7963"/>
    <cellStyle name="Vírgula 2 2 7" xfId="7964"/>
    <cellStyle name="Vírgula 2 2 7 2" xfId="7965"/>
    <cellStyle name="Vírgula 2 2 8" xfId="7966"/>
    <cellStyle name="Vírgula 2 2 9" xfId="7967"/>
    <cellStyle name="Vírgula 2 3" xfId="7968"/>
    <cellStyle name="Vírgula 2 3 2" xfId="7969"/>
    <cellStyle name="Vírgula 2 3 2 2" xfId="7970"/>
    <cellStyle name="Vírgula 2 3 2 2 2" xfId="7971"/>
    <cellStyle name="Vírgula 2 3 2 2 2 2" xfId="7972"/>
    <cellStyle name="Vírgula 2 3 2 2 2 2 2" xfId="7973"/>
    <cellStyle name="Vírgula 2 3 2 2 2 2 2 2" xfId="7974"/>
    <cellStyle name="Vírgula 2 3 2 2 2 2 3" xfId="7975"/>
    <cellStyle name="Vírgula 2 3 2 2 2 2 4" xfId="7976"/>
    <cellStyle name="Vírgula 2 3 2 2 2 3" xfId="7977"/>
    <cellStyle name="Vírgula 2 3 2 2 2 3 2" xfId="7978"/>
    <cellStyle name="Vírgula 2 3 2 2 2 4" xfId="7979"/>
    <cellStyle name="Vírgula 2 3 2 2 2 5" xfId="7980"/>
    <cellStyle name="Vírgula 2 3 2 2 3" xfId="7981"/>
    <cellStyle name="Vírgula 2 3 2 2 3 2" xfId="7982"/>
    <cellStyle name="Vírgula 2 3 2 2 3 2 2" xfId="7983"/>
    <cellStyle name="Vírgula 2 3 2 2 3 3" xfId="7984"/>
    <cellStyle name="Vírgula 2 3 2 2 3 4" xfId="7985"/>
    <cellStyle name="Vírgula 2 3 2 2 4" xfId="7986"/>
    <cellStyle name="Vírgula 2 3 2 2 4 2" xfId="7987"/>
    <cellStyle name="Vírgula 2 3 2 2 5" xfId="7988"/>
    <cellStyle name="Vírgula 2 3 2 2 6" xfId="7989"/>
    <cellStyle name="Vírgula 2 3 2 3" xfId="7990"/>
    <cellStyle name="Vírgula 2 3 2 3 2" xfId="7991"/>
    <cellStyle name="Vírgula 2 3 2 3 2 2" xfId="7992"/>
    <cellStyle name="Vírgula 2 3 2 3 2 2 2" xfId="7993"/>
    <cellStyle name="Vírgula 2 3 2 3 2 3" xfId="7994"/>
    <cellStyle name="Vírgula 2 3 2 3 2 4" xfId="7995"/>
    <cellStyle name="Vírgula 2 3 2 3 3" xfId="7996"/>
    <cellStyle name="Vírgula 2 3 2 3 3 2" xfId="7997"/>
    <cellStyle name="Vírgula 2 3 2 3 4" xfId="7998"/>
    <cellStyle name="Vírgula 2 3 2 3 5" xfId="7999"/>
    <cellStyle name="Vírgula 2 3 2 4" xfId="8000"/>
    <cellStyle name="Vírgula 2 3 2 4 2" xfId="8001"/>
    <cellStyle name="Vírgula 2 3 2 4 2 2" xfId="8002"/>
    <cellStyle name="Vírgula 2 3 2 4 3" xfId="8003"/>
    <cellStyle name="Vírgula 2 3 2 4 4" xfId="8004"/>
    <cellStyle name="Vírgula 2 3 2 5" xfId="8005"/>
    <cellStyle name="Vírgula 2 3 2 5 2" xfId="8006"/>
    <cellStyle name="Vírgula 2 3 2 6" xfId="8007"/>
    <cellStyle name="Vírgula 2 3 2 7" xfId="8008"/>
    <cellStyle name="Vírgula 2 3 3" xfId="8009"/>
    <cellStyle name="Vírgula 2 3 3 2" xfId="8010"/>
    <cellStyle name="Vírgula 2 3 3 2 2" xfId="8011"/>
    <cellStyle name="Vírgula 2 3 3 2 2 2" xfId="8012"/>
    <cellStyle name="Vírgula 2 3 3 2 2 2 2" xfId="8013"/>
    <cellStyle name="Vírgula 2 3 3 2 2 3" xfId="8014"/>
    <cellStyle name="Vírgula 2 3 3 2 2 4" xfId="8015"/>
    <cellStyle name="Vírgula 2 3 3 2 3" xfId="8016"/>
    <cellStyle name="Vírgula 2 3 3 2 3 2" xfId="8017"/>
    <cellStyle name="Vírgula 2 3 3 2 4" xfId="8018"/>
    <cellStyle name="Vírgula 2 3 3 2 5" xfId="8019"/>
    <cellStyle name="Vírgula 2 3 3 3" xfId="8020"/>
    <cellStyle name="Vírgula 2 3 3 3 2" xfId="8021"/>
    <cellStyle name="Vírgula 2 3 3 3 2 2" xfId="8022"/>
    <cellStyle name="Vírgula 2 3 3 3 3" xfId="8023"/>
    <cellStyle name="Vírgula 2 3 3 3 4" xfId="8024"/>
    <cellStyle name="Vírgula 2 3 3 4" xfId="8025"/>
    <cellStyle name="Vírgula 2 3 3 4 2" xfId="8026"/>
    <cellStyle name="Vírgula 2 3 3 5" xfId="8027"/>
    <cellStyle name="Vírgula 2 3 3 6" xfId="8028"/>
    <cellStyle name="Vírgula 2 3 4" xfId="8029"/>
    <cellStyle name="Vírgula 2 3 4 2" xfId="8030"/>
    <cellStyle name="Vírgula 2 3 4 2 2" xfId="8031"/>
    <cellStyle name="Vírgula 2 3 4 2 2 2" xfId="8032"/>
    <cellStyle name="Vírgula 2 3 4 2 3" xfId="8033"/>
    <cellStyle name="Vírgula 2 3 4 2 4" xfId="8034"/>
    <cellStyle name="Vírgula 2 3 4 3" xfId="8035"/>
    <cellStyle name="Vírgula 2 3 4 3 2" xfId="8036"/>
    <cellStyle name="Vírgula 2 3 4 4" xfId="8037"/>
    <cellStyle name="Vírgula 2 3 4 5" xfId="8038"/>
    <cellStyle name="Vírgula 2 3 5" xfId="8039"/>
    <cellStyle name="Vírgula 2 3 5 2" xfId="8040"/>
    <cellStyle name="Vírgula 2 3 5 2 2" xfId="8041"/>
    <cellStyle name="Vírgula 2 3 5 3" xfId="8042"/>
    <cellStyle name="Vírgula 2 3 5 4" xfId="8043"/>
    <cellStyle name="Vírgula 2 3 6" xfId="8044"/>
    <cellStyle name="Vírgula 2 3 6 2" xfId="8045"/>
    <cellStyle name="Vírgula 2 3 7" xfId="8046"/>
    <cellStyle name="Vírgula 2 3 8" xfId="8047"/>
    <cellStyle name="Vírgula 2 4" xfId="8048"/>
    <cellStyle name="Vírgula 2 4 2" xfId="8049"/>
    <cellStyle name="Vírgula 2 4 2 2" xfId="8050"/>
    <cellStyle name="Vírgula 2 4 2 2 2" xfId="8051"/>
    <cellStyle name="Vírgula 2 4 2 2 2 2" xfId="8052"/>
    <cellStyle name="Vírgula 2 4 2 2 3" xfId="8053"/>
    <cellStyle name="Vírgula 2 4 2 2 4" xfId="8054"/>
    <cellStyle name="Vírgula 2 4 2 3" xfId="8055"/>
    <cellStyle name="Vírgula 2 4 2 3 2" xfId="8056"/>
    <cellStyle name="Vírgula 2 4 2 4" xfId="8057"/>
    <cellStyle name="Vírgula 2 4 2 5" xfId="8058"/>
    <cellStyle name="Vírgula 2 4 3" xfId="8059"/>
    <cellStyle name="Vírgula 2 4 3 2" xfId="8060"/>
    <cellStyle name="Vírgula 2 4 3 2 2" xfId="8061"/>
    <cellStyle name="Vírgula 2 4 3 3" xfId="8062"/>
    <cellStyle name="Vírgula 2 4 3 4" xfId="8063"/>
    <cellStyle name="Vírgula 2 4 4" xfId="8064"/>
    <cellStyle name="Vírgula 2 4 4 2" xfId="8065"/>
    <cellStyle name="Vírgula 2 4 5" xfId="8066"/>
    <cellStyle name="Vírgula 2 4 6" xfId="8067"/>
    <cellStyle name="Vírgula 2 5" xfId="8068"/>
    <cellStyle name="Vírgula 2 5 2" xfId="8069"/>
    <cellStyle name="Vírgula 2 5 2 2" xfId="8070"/>
    <cellStyle name="Vírgula 2 5 2 2 2" xfId="8071"/>
    <cellStyle name="Vírgula 2 5 2 2 2 2" xfId="8072"/>
    <cellStyle name="Vírgula 2 5 2 2 2 2 2" xfId="8073"/>
    <cellStyle name="Vírgula 2 5 2 2 2 3" xfId="8074"/>
    <cellStyle name="Vírgula 2 5 2 2 2 4" xfId="8075"/>
    <cellStyle name="Vírgula 2 5 2 2 3" xfId="8076"/>
    <cellStyle name="Vírgula 2 5 2 2 3 2" xfId="8077"/>
    <cellStyle name="Vírgula 2 5 2 2 4" xfId="8078"/>
    <cellStyle name="Vírgula 2 5 2 2 5" xfId="8079"/>
    <cellStyle name="Vírgula 2 5 2 3" xfId="8080"/>
    <cellStyle name="Vírgula 2 5 2 3 2" xfId="8081"/>
    <cellStyle name="Vírgula 2 5 2 3 2 2" xfId="8082"/>
    <cellStyle name="Vírgula 2 5 2 3 3" xfId="8083"/>
    <cellStyle name="Vírgula 2 5 2 3 4" xfId="8084"/>
    <cellStyle name="Vírgula 2 5 2 4" xfId="8085"/>
    <cellStyle name="Vírgula 2 5 2 4 2" xfId="8086"/>
    <cellStyle name="Vírgula 2 5 2 5" xfId="8087"/>
    <cellStyle name="Vírgula 2 5 2 6" xfId="8088"/>
    <cellStyle name="Vírgula 2 5 3" xfId="8089"/>
    <cellStyle name="Vírgula 2 5 3 2" xfId="8090"/>
    <cellStyle name="Vírgula 2 5 3 2 2" xfId="8091"/>
    <cellStyle name="Vírgula 2 5 3 2 2 2" xfId="8092"/>
    <cellStyle name="Vírgula 2 5 3 2 3" xfId="8093"/>
    <cellStyle name="Vírgula 2 5 3 2 4" xfId="8094"/>
    <cellStyle name="Vírgula 2 5 3 3" xfId="8095"/>
    <cellStyle name="Vírgula 2 5 3 3 2" xfId="8096"/>
    <cellStyle name="Vírgula 2 5 3 4" xfId="8097"/>
    <cellStyle name="Vírgula 2 5 3 5" xfId="8098"/>
    <cellStyle name="Vírgula 2 5 4" xfId="8099"/>
    <cellStyle name="Vírgula 2 5 4 2" xfId="8100"/>
    <cellStyle name="Vírgula 2 5 4 2 2" xfId="8101"/>
    <cellStyle name="Vírgula 2 5 4 3" xfId="8102"/>
    <cellStyle name="Vírgula 2 5 4 4" xfId="8103"/>
    <cellStyle name="Vírgula 2 5 5" xfId="8104"/>
    <cellStyle name="Vírgula 2 5 5 2" xfId="8105"/>
    <cellStyle name="Vírgula 2 5 6" xfId="8106"/>
    <cellStyle name="Vírgula 2 5 7" xfId="8107"/>
    <cellStyle name="Vírgula 2 6" xfId="8108"/>
    <cellStyle name="Vírgula 2 6 2" xfId="8109"/>
    <cellStyle name="Vírgula 2 6 2 2" xfId="8110"/>
    <cellStyle name="Vírgula 2 6 2 2 2" xfId="8111"/>
    <cellStyle name="Vírgula 2 6 2 2 2 2" xfId="8112"/>
    <cellStyle name="Vírgula 2 6 2 2 3" xfId="8113"/>
    <cellStyle name="Vírgula 2 6 2 2 4" xfId="8114"/>
    <cellStyle name="Vírgula 2 6 2 3" xfId="8115"/>
    <cellStyle name="Vírgula 2 6 2 3 2" xfId="8116"/>
    <cellStyle name="Vírgula 2 6 2 4" xfId="8117"/>
    <cellStyle name="Vírgula 2 6 2 5" xfId="8118"/>
    <cellStyle name="Vírgula 2 6 3" xfId="8119"/>
    <cellStyle name="Vírgula 2 6 3 2" xfId="8120"/>
    <cellStyle name="Vírgula 2 6 3 2 2" xfId="8121"/>
    <cellStyle name="Vírgula 2 6 3 3" xfId="8122"/>
    <cellStyle name="Vírgula 2 6 3 4" xfId="8123"/>
    <cellStyle name="Vírgula 2 6 4" xfId="8124"/>
    <cellStyle name="Vírgula 2 6 4 2" xfId="8125"/>
    <cellStyle name="Vírgula 2 6 5" xfId="8126"/>
    <cellStyle name="Vírgula 2 6 6" xfId="8127"/>
    <cellStyle name="Vírgula 2 7" xfId="8128"/>
    <cellStyle name="Vírgula 2 7 2" xfId="8129"/>
    <cellStyle name="Vírgula 2 7 2 2" xfId="8130"/>
    <cellStyle name="Vírgula 2 7 2 2 2" xfId="8131"/>
    <cellStyle name="Vírgula 2 7 2 2 2 2" xfId="8132"/>
    <cellStyle name="Vírgula 2 7 2 2 3" xfId="8133"/>
    <cellStyle name="Vírgula 2 7 2 2 4" xfId="8134"/>
    <cellStyle name="Vírgula 2 7 2 3" xfId="8135"/>
    <cellStyle name="Vírgula 2 7 2 3 2" xfId="8136"/>
    <cellStyle name="Vírgula 2 7 2 4" xfId="8137"/>
    <cellStyle name="Vírgula 2 7 2 5" xfId="8138"/>
    <cellStyle name="Vírgula 2 7 3" xfId="8139"/>
    <cellStyle name="Vírgula 2 7 3 2" xfId="8140"/>
    <cellStyle name="Vírgula 2 7 3 2 2" xfId="8141"/>
    <cellStyle name="Vírgula 2 7 3 3" xfId="8142"/>
    <cellStyle name="Vírgula 2 7 3 4" xfId="8143"/>
    <cellStyle name="Vírgula 2 7 4" xfId="8144"/>
    <cellStyle name="Vírgula 2 7 4 2" xfId="8145"/>
    <cellStyle name="Vírgula 2 7 5" xfId="8146"/>
    <cellStyle name="Vírgula 2 7 6" xfId="8147"/>
    <cellStyle name="Vírgula 2 8" xfId="8148"/>
    <cellStyle name="Vírgula 2 8 2" xfId="8149"/>
    <cellStyle name="Vírgula 2 8 2 2" xfId="8150"/>
    <cellStyle name="Vírgula 2 8 2 2 2" xfId="8151"/>
    <cellStyle name="Vírgula 2 8 2 2 2 2" xfId="8152"/>
    <cellStyle name="Vírgula 2 8 2 2 3" xfId="8153"/>
    <cellStyle name="Vírgula 2 8 2 2 4" xfId="8154"/>
    <cellStyle name="Vírgula 2 8 2 3" xfId="8155"/>
    <cellStyle name="Vírgula 2 8 2 3 2" xfId="8156"/>
    <cellStyle name="Vírgula 2 8 2 4" xfId="8157"/>
    <cellStyle name="Vírgula 2 8 2 5" xfId="8158"/>
    <cellStyle name="Vírgula 2 8 3" xfId="8159"/>
    <cellStyle name="Vírgula 2 8 3 2" xfId="8160"/>
    <cellStyle name="Vírgula 2 8 3 2 2" xfId="8161"/>
    <cellStyle name="Vírgula 2 8 3 3" xfId="8162"/>
    <cellStyle name="Vírgula 2 8 3 4" xfId="8163"/>
    <cellStyle name="Vírgula 2 8 4" xfId="8164"/>
    <cellStyle name="Vírgula 2 8 4 2" xfId="8165"/>
    <cellStyle name="Vírgula 2 8 5" xfId="8166"/>
    <cellStyle name="Vírgula 2 8 6" xfId="8167"/>
    <cellStyle name="Vírgula 2 9" xfId="8168"/>
    <cellStyle name="Vírgula 2 9 2" xfId="8169"/>
    <cellStyle name="Vírgula 2 9 2 2" xfId="8170"/>
    <cellStyle name="Vírgula 2 9 2 2 2" xfId="8171"/>
    <cellStyle name="Vírgula 2 9 2 2 2 2" xfId="8172"/>
    <cellStyle name="Vírgula 2 9 2 2 3" xfId="8173"/>
    <cellStyle name="Vírgula 2 9 2 2 4" xfId="8174"/>
    <cellStyle name="Vírgula 2 9 2 3" xfId="8175"/>
    <cellStyle name="Vírgula 2 9 2 3 2" xfId="8176"/>
    <cellStyle name="Vírgula 2 9 2 4" xfId="8177"/>
    <cellStyle name="Vírgula 2 9 2 5" xfId="8178"/>
    <cellStyle name="Vírgula 2 9 3" xfId="8179"/>
    <cellStyle name="Vírgula 2 9 3 2" xfId="8180"/>
    <cellStyle name="Vírgula 2 9 3 2 2" xfId="8181"/>
    <cellStyle name="Vírgula 2 9 3 3" xfId="8182"/>
    <cellStyle name="Vírgula 2 9 3 4" xfId="8183"/>
    <cellStyle name="Vírgula 2 9 4" xfId="8184"/>
    <cellStyle name="Vírgula 2 9 4 2" xfId="8185"/>
    <cellStyle name="Vírgula 2 9 5" xfId="8186"/>
    <cellStyle name="Vírgula 2 9 6" xfId="8187"/>
    <cellStyle name="Vírgula 3" xfId="8188"/>
    <cellStyle name="Vírgula 3 2" xfId="8189"/>
    <cellStyle name="Vírgula 3 2 2" xfId="8190"/>
    <cellStyle name="Vírgula 3 2 2 2" xfId="8191"/>
    <cellStyle name="Vírgula 3 2 2 2 2" xfId="8192"/>
    <cellStyle name="Vírgula 3 2 2 2 2 2" xfId="8193"/>
    <cellStyle name="Vírgula 3 2 2 2 2 2 2" xfId="8194"/>
    <cellStyle name="Vírgula 3 2 2 2 2 3" xfId="8195"/>
    <cellStyle name="Vírgula 3 2 2 2 2 4" xfId="8196"/>
    <cellStyle name="Vírgula 3 2 2 2 3" xfId="8197"/>
    <cellStyle name="Vírgula 3 2 2 2 3 2" xfId="8198"/>
    <cellStyle name="Vírgula 3 2 2 2 4" xfId="8199"/>
    <cellStyle name="Vírgula 3 2 2 2 5" xfId="8200"/>
    <cellStyle name="Vírgula 3 2 2 3" xfId="8201"/>
    <cellStyle name="Vírgula 3 2 2 3 2" xfId="8202"/>
    <cellStyle name="Vírgula 3 2 2 3 2 2" xfId="8203"/>
    <cellStyle name="Vírgula 3 2 2 3 3" xfId="8204"/>
    <cellStyle name="Vírgula 3 2 2 3 4" xfId="8205"/>
    <cellStyle name="Vírgula 3 2 2 4" xfId="8206"/>
    <cellStyle name="Vírgula 3 2 2 4 2" xfId="8207"/>
    <cellStyle name="Vírgula 3 2 2 5" xfId="8208"/>
    <cellStyle name="Vírgula 3 2 2 6" xfId="8209"/>
    <cellStyle name="Vírgula 3 2 3" xfId="8210"/>
    <cellStyle name="Vírgula 3 2 4" xfId="8211"/>
    <cellStyle name="Vírgula 3 2 4 2" xfId="8212"/>
    <cellStyle name="Vírgula 3 2 4 2 2" xfId="8213"/>
    <cellStyle name="Vírgula 3 2 4 2 2 2" xfId="8214"/>
    <cellStyle name="Vírgula 3 2 4 2 3" xfId="8215"/>
    <cellStyle name="Vírgula 3 2 4 2 4" xfId="8216"/>
    <cellStyle name="Vírgula 3 2 4 3" xfId="8217"/>
    <cellStyle name="Vírgula 3 2 4 3 2" xfId="8218"/>
    <cellStyle name="Vírgula 3 2 4 4" xfId="8219"/>
    <cellStyle name="Vírgula 3 2 4 5" xfId="8220"/>
    <cellStyle name="Vírgula 3 2 5" xfId="8221"/>
    <cellStyle name="Vírgula 3 2 5 2" xfId="8222"/>
    <cellStyle name="Vírgula 3 2 5 2 2" xfId="8223"/>
    <cellStyle name="Vírgula 3 2 5 3" xfId="8224"/>
    <cellStyle name="Vírgula 3 2 5 4" xfId="8225"/>
    <cellStyle name="Vírgula 3 2 6" xfId="8226"/>
    <cellStyle name="Vírgula 3 2 6 2" xfId="8227"/>
    <cellStyle name="Vírgula 3 2 7" xfId="8228"/>
    <cellStyle name="Vírgula 3 2 8" xfId="8229"/>
    <cellStyle name="Vírgula 3 3" xfId="8230"/>
    <cellStyle name="Vírgula 3 4" xfId="8231"/>
    <cellStyle name="Vírgula 3 4 2" xfId="8232"/>
    <cellStyle name="Vírgula 3 4 2 2" xfId="8233"/>
    <cellStyle name="Vírgula 3 4 2 2 2" xfId="8234"/>
    <cellStyle name="Vírgula 3 4 2 3" xfId="8235"/>
    <cellStyle name="Vírgula 3 4 2 4" xfId="8236"/>
    <cellStyle name="Vírgula 3 4 3" xfId="8237"/>
    <cellStyle name="Vírgula 3 4 3 2" xfId="8238"/>
    <cellStyle name="Vírgula 3 4 4" xfId="8239"/>
    <cellStyle name="Vírgula 3 4 5" xfId="8240"/>
    <cellStyle name="Vírgula 3 5" xfId="8241"/>
    <cellStyle name="Vírgula 3 5 2" xfId="8242"/>
    <cellStyle name="Vírgula 3 5 2 2" xfId="8243"/>
    <cellStyle name="Vírgula 3 5 3" xfId="8244"/>
    <cellStyle name="Vírgula 3 5 4" xfId="8245"/>
    <cellStyle name="Vírgula 3 6" xfId="8246"/>
    <cellStyle name="Vírgula 3 6 2" xfId="8247"/>
    <cellStyle name="Vírgula 3 7" xfId="8248"/>
    <cellStyle name="Vírgula 3 8" xfId="8249"/>
    <cellStyle name="Vírgula 4" xfId="8250"/>
    <cellStyle name="Vírgula 4 2" xfId="8251"/>
    <cellStyle name="Vírgula 4 2 2" xfId="8252"/>
    <cellStyle name="Vírgula 4 2 2 2" xfId="8253"/>
    <cellStyle name="Vírgula 4 2 2 2 2" xfId="8254"/>
    <cellStyle name="Vírgula 4 2 2 3" xfId="8255"/>
    <cellStyle name="Vírgula 4 2 2 4" xfId="8256"/>
    <cellStyle name="Vírgula 4 2 3" xfId="8257"/>
    <cellStyle name="Vírgula 4 2 3 2" xfId="8258"/>
    <cellStyle name="Vírgula 4 2 4" xfId="8259"/>
    <cellStyle name="Vírgula 4 2 5" xfId="8260"/>
    <cellStyle name="Vírgula 4 3" xfId="8261"/>
    <cellStyle name="Vírgula 4 3 2" xfId="8262"/>
    <cellStyle name="Vírgula 4 3 2 2" xfId="8263"/>
    <cellStyle name="Vírgula 4 3 3" xfId="8264"/>
    <cellStyle name="Vírgula 4 3 4" xfId="8265"/>
    <cellStyle name="Vírgula 4 4" xfId="8266"/>
    <cellStyle name="Vírgula 4 4 2" xfId="8267"/>
    <cellStyle name="Vírgula 4 5" xfId="8268"/>
    <cellStyle name="Vírgula 4 6" xfId="8269"/>
    <cellStyle name="Vírgula 5" xfId="8270"/>
    <cellStyle name="Vírgula 5 2" xfId="8271"/>
    <cellStyle name="Vírgula 5 2 2" xfId="8272"/>
    <cellStyle name="Vírgula 5 2 2 2" xfId="8273"/>
    <cellStyle name="Vírgula 5 2 2 2 2" xfId="8274"/>
    <cellStyle name="Vírgula 5 2 2 3" xfId="8275"/>
    <cellStyle name="Vírgula 5 2 2 4" xfId="8276"/>
    <cellStyle name="Vírgula 5 2 3" xfId="8277"/>
    <cellStyle name="Vírgula 5 2 3 2" xfId="8278"/>
    <cellStyle name="Vírgula 5 2 4" xfId="8279"/>
    <cellStyle name="Vírgula 5 2 5" xfId="8280"/>
    <cellStyle name="Vírgula 5 3" xfId="8281"/>
    <cellStyle name="Vírgula 5 3 2" xfId="8282"/>
    <cellStyle name="Vírgula 5 3 2 2" xfId="8283"/>
    <cellStyle name="Vírgula 5 3 3" xfId="8284"/>
    <cellStyle name="Vírgula 5 3 4" xfId="8285"/>
    <cellStyle name="Vírgula 5 4" xfId="8286"/>
    <cellStyle name="Vírgula 5 4 2" xfId="8287"/>
    <cellStyle name="Vírgula 5 5" xfId="8288"/>
    <cellStyle name="Vírgula 5 6" xfId="8289"/>
    <cellStyle name="Vírgula 6" xfId="8290"/>
    <cellStyle name="Vírgula 6 2" xfId="8291"/>
    <cellStyle name="Vírgula 6 2 2" xfId="8292"/>
    <cellStyle name="Vírgula 6 2 2 2" xfId="8293"/>
    <cellStyle name="Vírgula 6 2 2 2 2" xfId="8294"/>
    <cellStyle name="Vírgula 6 2 2 3" xfId="8295"/>
    <cellStyle name="Vírgula 6 2 2 4" xfId="8296"/>
    <cellStyle name="Vírgula 6 2 3" xfId="8297"/>
    <cellStyle name="Vírgula 6 2 3 2" xfId="8298"/>
    <cellStyle name="Vírgula 6 2 4" xfId="8299"/>
    <cellStyle name="Vírgula 6 2 5" xfId="8300"/>
    <cellStyle name="Vírgula 6 3" xfId="8301"/>
    <cellStyle name="Vírgula 6 3 2" xfId="8302"/>
    <cellStyle name="Vírgula 6 3 2 2" xfId="8303"/>
    <cellStyle name="Vírgula 6 3 3" xfId="8304"/>
    <cellStyle name="Vírgula 6 3 4" xfId="8305"/>
    <cellStyle name="Vírgula 6 4" xfId="8306"/>
    <cellStyle name="Vírgula 6 4 2" xfId="8307"/>
    <cellStyle name="Vírgula 6 5" xfId="8308"/>
    <cellStyle name="Vírgula 6 6" xfId="8309"/>
    <cellStyle name="Vírgula 7" xfId="8310"/>
    <cellStyle name="Vírgula 8" xfId="8311"/>
    <cellStyle name="Vírgula 9" xfId="8312"/>
    <cellStyle name="Vírgula0" xfId="8313"/>
    <cellStyle name="Vírgula0 2" xfId="8314"/>
    <cellStyle name="Währung [0]_Angebot" xfId="8315"/>
    <cellStyle name="Währung_Angebot" xfId="83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sharedStrings" Target="sharedStrings.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4</xdr:col>
      <xdr:colOff>78441</xdr:colOff>
      <xdr:row>1</xdr:row>
      <xdr:rowOff>44824</xdr:rowOff>
    </xdr:from>
    <xdr:ext cx="683559" cy="582705"/>
    <xdr:pic>
      <xdr:nvPicPr>
        <xdr:cNvPr id="2" name="image1.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04529" y="291353"/>
          <a:ext cx="683559" cy="582705"/>
        </a:xfrm>
        <a:prstGeom prst="rect">
          <a:avLst/>
        </a:prstGeom>
      </xdr:spPr>
    </xdr:pic>
    <xdr:clientData/>
  </xdr:oneCellAnchor>
  <xdr:twoCellAnchor editAs="oneCell">
    <xdr:from>
      <xdr:col>7</xdr:col>
      <xdr:colOff>963707</xdr:colOff>
      <xdr:row>1</xdr:row>
      <xdr:rowOff>33618</xdr:rowOff>
    </xdr:from>
    <xdr:to>
      <xdr:col>8</xdr:col>
      <xdr:colOff>1187825</xdr:colOff>
      <xdr:row>3</xdr:row>
      <xdr:rowOff>280147</xdr:rowOff>
    </xdr:to>
    <xdr:pic>
      <xdr:nvPicPr>
        <xdr:cNvPr id="6" name="Imagem 5" descr="Vagas de Emprego MRM CONSTRUTORA | Infojobs"/>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0934" t="25564" r="12933" b="21804"/>
        <a:stretch/>
      </xdr:blipFill>
      <xdr:spPr bwMode="auto">
        <a:xfrm>
          <a:off x="9592236" y="280147"/>
          <a:ext cx="1378324" cy="593912"/>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4</xdr:col>
      <xdr:colOff>114300</xdr:colOff>
      <xdr:row>0</xdr:row>
      <xdr:rowOff>0</xdr:rowOff>
    </xdr:from>
    <xdr:ext cx="1066800" cy="800100"/>
    <xdr:pic>
      <xdr:nvPicPr>
        <xdr:cNvPr id="6" name="image1.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91025" y="0"/>
          <a:ext cx="1066800" cy="800100"/>
        </a:xfrm>
        <a:prstGeom prst="rect">
          <a:avLst/>
        </a:prstGeom>
      </xdr:spPr>
    </xdr:pic>
    <xdr:clientData/>
  </xdr:oneCellAnchor>
  <xdr:twoCellAnchor editAs="oneCell">
    <xdr:from>
      <xdr:col>13</xdr:col>
      <xdr:colOff>400050</xdr:colOff>
      <xdr:row>0</xdr:row>
      <xdr:rowOff>66675</xdr:rowOff>
    </xdr:from>
    <xdr:to>
      <xdr:col>15</xdr:col>
      <xdr:colOff>535305</xdr:colOff>
      <xdr:row>2</xdr:row>
      <xdr:rowOff>79375</xdr:rowOff>
    </xdr:to>
    <xdr:pic>
      <xdr:nvPicPr>
        <xdr:cNvPr id="4" name="Imagem 3" descr="Vagas de Emprego MRM CONSTRUTORA | Infojobs"/>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0934" t="25564" r="12933" b="21804"/>
        <a:stretch/>
      </xdr:blipFill>
      <xdr:spPr bwMode="auto">
        <a:xfrm>
          <a:off x="11630025" y="66675"/>
          <a:ext cx="1621155" cy="60325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25</xdr:col>
      <xdr:colOff>533400</xdr:colOff>
      <xdr:row>0</xdr:row>
      <xdr:rowOff>142875</xdr:rowOff>
    </xdr:from>
    <xdr:to>
      <xdr:col>27</xdr:col>
      <xdr:colOff>592455</xdr:colOff>
      <xdr:row>2</xdr:row>
      <xdr:rowOff>155575</xdr:rowOff>
    </xdr:to>
    <xdr:pic>
      <xdr:nvPicPr>
        <xdr:cNvPr id="7" name="Imagem 6" descr="Vagas de Emprego MRM CONSTRUTORA | Infojobs"/>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0934" t="25564" r="12933" b="21804"/>
        <a:stretch/>
      </xdr:blipFill>
      <xdr:spPr bwMode="auto">
        <a:xfrm>
          <a:off x="21031200" y="142875"/>
          <a:ext cx="1621155" cy="6032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438150</xdr:colOff>
      <xdr:row>1</xdr:row>
      <xdr:rowOff>1</xdr:rowOff>
    </xdr:from>
    <xdr:to>
      <xdr:col>3</xdr:col>
      <xdr:colOff>723900</xdr:colOff>
      <xdr:row>4</xdr:row>
      <xdr:rowOff>66676</xdr:rowOff>
    </xdr:to>
    <xdr:pic>
      <xdr:nvPicPr>
        <xdr:cNvPr id="2" name="Imagem 1" descr="Home P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33850" y="161926"/>
          <a:ext cx="11430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800100</xdr:colOff>
      <xdr:row>0</xdr:row>
      <xdr:rowOff>47625</xdr:rowOff>
    </xdr:from>
    <xdr:to>
      <xdr:col>2</xdr:col>
      <xdr:colOff>857250</xdr:colOff>
      <xdr:row>0</xdr:row>
      <xdr:rowOff>726298</xdr:rowOff>
    </xdr:to>
    <xdr:pic>
      <xdr:nvPicPr>
        <xdr:cNvPr id="3" name="Imagem 2" descr="Home P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67300" y="47625"/>
          <a:ext cx="1143000" cy="678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537322</xdr:colOff>
      <xdr:row>0</xdr:row>
      <xdr:rowOff>30256</xdr:rowOff>
    </xdr:from>
    <xdr:to>
      <xdr:col>5</xdr:col>
      <xdr:colOff>392207</xdr:colOff>
      <xdr:row>1</xdr:row>
      <xdr:rowOff>432265</xdr:rowOff>
    </xdr:to>
    <xdr:pic>
      <xdr:nvPicPr>
        <xdr:cNvPr id="3" name="Imagem 2" descr="Home P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82410" y="30256"/>
          <a:ext cx="997885" cy="5925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ervidor/tecnico/Meus%20documentos/Comercial/DERSA/CC%20013-03%20-%20Pier%20Guaruj&#225;%20-%20N&#227;oP/Planilha%20e%20Composi&#231;&#245;es/HelenoFonseca/DNER-0431/DNER431rev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email.terra.com.br/SANCO/MEDI&#199;&#213;ES%20DA%20OBRA/MED%2014%20e%2015/adm/OBRAS%20P&#218;BLICAS/OR&#199;AMENTO/CONCORR&#202;NCIA%2004_2002-CPL_AL/Or&#231;amento/SAA%20do%20Agreste-Materiais%20-%20OR&#199;AMENTO.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I:\SANCO\MEDI&#199;&#213;ES%20DA%20OBRA\MED%2014%20e%2015\adm\OBRAS%20P&#218;BLICAS\OR&#199;AMENTO\CONCORR&#202;NCIA%2004_2002-CPL_AL\Or&#231;amento\SAA%20do%20Agreste-Materiais%20-%20OR&#199;AMENTO.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MARCUS/Passagem%20Alagoas%20Marcus%20Vinicius/PRATAGY%20-%20CARTA%20CONSULTA%2050.000.000/Planilha_Pratagy_Esgoto___56_Milh_e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irgeral/copergas/Proposta%20B/CP028itens1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Y:\projeto\Meu\ORCAM\eteI5.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Servidor/tecnico/PROJ_SANEAMENTO/SA0077_PROJ_PREF-BRUSQUE%20-%20Rede%20Drenagem%20Pluvial/META%2002_FGTS_OBRA%2009_Volume%20I%20-%20M.%20Descritivos%20e%20Or&#231;amentos/Auxiliares_Or&#231;amentos/Servi&#231;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AA%20TEMPORARIA\ULTRAFERTIL\plultr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EQUIP\MAQUINAS\I02011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SANCO\MEDI&#199;&#213;ES%20DA%20OBRA\MED%2014%20e%2015\adm\OBRAS%20P&#218;BLICAS\OR&#199;AMENTO\CONCORR&#202;NCIA%2004_2002-CPL_AL\Or&#231;amento\SAA%20do%20Agreste-Planilha%20de%20SERVI&#199;OS%20-%20OR&#199;AMENT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ervidor/tecnico/Documents%20and%20Settings/FABIO/Meus%20documentos/ofertas/7480%20-%20BELGO/eletrica/7480-belgo-s03s05s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Servidor/tecnico/PROJ_001_SANEAMENTO/SA0077_PROJ_PREF-BRUSQUE%20-%20Rede%20Drenagem%20Pluvial/PROJ_OBRA%2010/OB10_MEMORIAL%20DESCRITIVO_OR&#199;AMENTO/Auxiliares_Or&#231;amentos/Servi&#231;o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irgeral/gasmig/CP%20013-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PROJ_001_SANEAMENTO/SA0058_PROJ_SEMASA_Rede%20de%20Esgoto%20-%20Cordeiros_Rib%20Murta/000_ENTREGA_11_09_06_SEMASA_EDITAVEIS/OR&#199;AMENTO/SA0058_OR&#199;AMENTO_REPROGRAMA&#199;&#195;O_R0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Servidor/tecnico/PROJ_001_SANEAMENTO/SA0058_PROJ_SEMASA_Rede%20de%20Esgoto%20-%20Cordeiros_Rib%20Murta/000_ENTREGA_11_09_06_SEMASA_EDITAVEIS/OR&#199;AMENTO/SA0058_OR&#199;AMENTO_REPROGRAMA&#199;&#195;O_R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QUIP"/>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MATERIAIS TOTAIS"/>
      <sheetName val="RESUMO"/>
      <sheetName val="1-1"/>
      <sheetName val="2-1"/>
      <sheetName val="2-2"/>
      <sheetName val="2-3"/>
      <sheetName val="2-4"/>
      <sheetName val="3-1"/>
      <sheetName val="3-2"/>
      <sheetName val="3-3"/>
      <sheetName val="3-4"/>
      <sheetName val="3-5"/>
      <sheetName val="3-6"/>
      <sheetName val="3-7"/>
      <sheetName val="3-8"/>
      <sheetName val="3-9"/>
      <sheetName val="3-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MATERIAIS TOTAIS"/>
      <sheetName val="RESUMO"/>
      <sheetName val="1-1"/>
      <sheetName val="2-1"/>
      <sheetName val="2-2"/>
      <sheetName val="2-3"/>
      <sheetName val="2-4"/>
      <sheetName val="3-1"/>
      <sheetName val="3-2"/>
      <sheetName val="3-3"/>
      <sheetName val="3-4"/>
      <sheetName val="3-5"/>
      <sheetName val="3-6"/>
      <sheetName val="3-7"/>
      <sheetName val="3-8"/>
      <sheetName val="3-9"/>
      <sheetName val="3-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
      <sheetName val="RESUMO"/>
      <sheetName val="KAPA"/>
      <sheetName val="56.000.000,00"/>
      <sheetName val="ESGOTAMENTO"/>
    </sheetNames>
    <sheetDataSet>
      <sheetData sheetId="0"/>
      <sheetData sheetId="1"/>
      <sheetData sheetId="2">
        <row r="7">
          <cell r="K7">
            <v>2.1</v>
          </cell>
        </row>
      </sheetData>
      <sheetData sheetId="3"/>
      <sheetData sheetId="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1"/>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ódulo1"/>
      <sheetName val="DESARENADOR"/>
      <sheetName val="DESARENADOR (2)"/>
      <sheetName val="RALFXVI"/>
      <sheetName val="RALFXVI(2)"/>
      <sheetName val="CXFLUXO"/>
      <sheetName val="CXFLUXO(2)"/>
      <sheetName val="FILTRO"/>
      <sheetName val="FILTRO (2)"/>
      <sheetName val="EELODO"/>
      <sheetName val="EELODO (2)"/>
      <sheetName val="LEITO"/>
      <sheetName val="LEITO (2)"/>
      <sheetName val="CONTATO"/>
      <sheetName val="CONTATO (2)"/>
      <sheetName val="DEPOSITO"/>
      <sheetName val="DEPOSITO(2)"/>
      <sheetName val="ITENS"/>
      <sheetName val="ITENS(2)"/>
      <sheetName val="RALFIX"/>
      <sheetName val="RALFIX (2)"/>
      <sheetName val="RESG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ço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DO"/>
      <sheetName val="MAT"/>
      <sheetName val="EQUIP"/>
      <sheetName val="OUTROS"/>
      <sheetName val="BDI"/>
      <sheetName val="LEISSOCIAIS"/>
      <sheetName val="CPU-L1"/>
      <sheetName val="RESUMO"/>
      <sheetName val="PLANILHA"/>
      <sheetName val="CRONOGRAM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
      <sheetName val="CAPA -1"/>
    </sheetNames>
    <sheetDataSet>
      <sheetData sheetId="0" refreshError="1"/>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SIÇOES-ORDEM ALFABETICA"/>
      <sheetName val="COMPOSIÇOES-ORDEM NÚMERICA"/>
      <sheetName val="RESUMO GERAL DO PROJETO"/>
      <sheetName val="RESUMO"/>
      <sheetName val="1-1"/>
      <sheetName val="2-1"/>
      <sheetName val="3-1"/>
      <sheetName val="3-2"/>
      <sheetName val="3-3"/>
      <sheetName val="3-4"/>
      <sheetName val="4-1"/>
      <sheetName val="4-2"/>
      <sheetName val="4-3"/>
      <sheetName val="4-4"/>
      <sheetName val="4-5"/>
      <sheetName val="4-6"/>
      <sheetName val="4-7"/>
      <sheetName val="4-8"/>
      <sheetName val="4-9"/>
      <sheetName val="4-10"/>
      <sheetName val="5-1"/>
    </sheetNames>
    <sheetDataSet>
      <sheetData sheetId="0" refreshError="1"/>
      <sheetData sheetId="1">
        <row r="8">
          <cell r="A8">
            <v>20000001</v>
          </cell>
          <cell r="B8" t="str">
            <v>LIMPEZA MECANIZADA DO TERRENO INCLUSIVE RASPAGEM, JUNTAMENTO E QUEIMA DO MATERIAL</v>
          </cell>
          <cell r="C8" t="str">
            <v>M2</v>
          </cell>
          <cell r="D8">
            <v>0.12</v>
          </cell>
        </row>
        <row r="9">
          <cell r="A9">
            <v>20000002</v>
          </cell>
          <cell r="B9" t="str">
            <v>RELOCAÇÃO DA ADUTORA COM LEVANTAMENTO PLANIALTIMETRICO DO EIXO, NIVELAMENTO E CONTRANIVELAMENTO GEOMETRICO DO FUNDO DA VALA  DA ESTRADA DE SERVIÇOS E DRENAGENS, FAIXA DA ADUTORA 30M, SEÇÃO TRANSVERSAL DE 20 EM 20M, PERFIL DO EIXO COM ESCALA VERTICAL DE 1:</v>
          </cell>
          <cell r="C9" t="str">
            <v>KM</v>
          </cell>
          <cell r="D9">
            <v>400.68</v>
          </cell>
        </row>
        <row r="10">
          <cell r="A10">
            <v>20000003</v>
          </cell>
          <cell r="B10" t="str">
            <v>PLACA DE IDENTIFICAÇÃO DA OBRA FORNECIMENTO E COLOCAÇÃO</v>
          </cell>
          <cell r="C10" t="str">
            <v>M2</v>
          </cell>
          <cell r="D10">
            <v>45.4</v>
          </cell>
        </row>
        <row r="11">
          <cell r="A11">
            <v>20000004</v>
          </cell>
          <cell r="B11" t="str">
            <v>PLACA DE SINALIZAÇÃO E ADVERTÊNCIA, CONFECÇÃO, TRANSPORTE E INSTALAÇÃO, EM MADEIRA COMPENSADA 8 A 10MM DE ESPESSURA E DIMENSÕES (1X1,50) M2 INCLUINDO REMOÇÃO PARA OUTRO LOCAL DA OBRA</v>
          </cell>
          <cell r="C11" t="str">
            <v>UN</v>
          </cell>
          <cell r="D11">
            <v>93.54</v>
          </cell>
        </row>
        <row r="12">
          <cell r="A12">
            <v>20000005</v>
          </cell>
          <cell r="B12" t="str">
            <v>CERCA DE SINALIZAÇÃO NOTURNA EM TABUAS INCLUINDO CONFECÇÃO, TRANSPORTE, INSTALAÇÃO COM SUPORTE METALICO, BALDE E BASE DE CONCRETO</v>
          </cell>
          <cell r="C12" t="str">
            <v>M</v>
          </cell>
          <cell r="D12">
            <v>9.11</v>
          </cell>
        </row>
        <row r="13">
          <cell r="A13">
            <v>20000006</v>
          </cell>
          <cell r="B13" t="str">
            <v>LOCAÇÃO TOPOGRÁFICA DO EIXO DA ESTRADA</v>
          </cell>
          <cell r="C13" t="str">
            <v>KM</v>
          </cell>
          <cell r="D13">
            <v>126.16</v>
          </cell>
        </row>
        <row r="14">
          <cell r="A14">
            <v>20000007</v>
          </cell>
          <cell r="B14" t="str">
            <v xml:space="preserve">ESCAVAÇÃO E TRANSPORTE C/ LÂMINA DT &lt; 30M - 1A CATEGORIA </v>
          </cell>
          <cell r="C14" t="str">
            <v>M3</v>
          </cell>
          <cell r="D14">
            <v>2.17</v>
          </cell>
        </row>
        <row r="15">
          <cell r="A15">
            <v>20000008</v>
          </cell>
          <cell r="B15" t="str">
            <v xml:space="preserve">CORTE EM MATERIAL DE 1ª CATEGORIA </v>
          </cell>
          <cell r="C15" t="str">
            <v>M3</v>
          </cell>
          <cell r="D15">
            <v>1.24</v>
          </cell>
        </row>
        <row r="16">
          <cell r="A16">
            <v>20000009</v>
          </cell>
          <cell r="B16" t="str">
            <v>ATERRO COMPACTADO COM FORNECIMENTO MATERIAL DE EMPRÉSTIMO</v>
          </cell>
          <cell r="C16" t="str">
            <v>M3</v>
          </cell>
          <cell r="D16">
            <v>6.23</v>
          </cell>
        </row>
        <row r="17">
          <cell r="A17">
            <v>20000010</v>
          </cell>
          <cell r="B17" t="str">
            <v xml:space="preserve">CARGA E DESCARGA DE SOLO </v>
          </cell>
          <cell r="C17" t="str">
            <v>M3</v>
          </cell>
          <cell r="D17">
            <v>2.12</v>
          </cell>
        </row>
        <row r="18">
          <cell r="A18">
            <v>20000011</v>
          </cell>
          <cell r="B18" t="str">
            <v>TRANSPORTE DE SOLO PARA BOTA-FORA</v>
          </cell>
          <cell r="C18" t="str">
            <v>M3.KM</v>
          </cell>
          <cell r="D18">
            <v>1.06</v>
          </cell>
        </row>
        <row r="19">
          <cell r="A19">
            <v>20000012</v>
          </cell>
          <cell r="B19" t="str">
            <v>ESPALHAMENTO DE SOLO EM BOTA FORA</v>
          </cell>
          <cell r="C19" t="str">
            <v>M3</v>
          </cell>
          <cell r="D19">
            <v>0.39</v>
          </cell>
        </row>
        <row r="20">
          <cell r="A20">
            <v>20000013</v>
          </cell>
          <cell r="B20" t="str">
            <v>DESMONTE DE ROCHA</v>
          </cell>
          <cell r="C20" t="str">
            <v>M3</v>
          </cell>
          <cell r="D20">
            <v>37.28</v>
          </cell>
        </row>
        <row r="21">
          <cell r="A21">
            <v>20000014</v>
          </cell>
          <cell r="B21" t="str">
            <v>CARGA E DESCARGA DE ROCHA</v>
          </cell>
          <cell r="C21" t="str">
            <v>M3</v>
          </cell>
          <cell r="D21">
            <v>2.61</v>
          </cell>
        </row>
        <row r="22">
          <cell r="A22">
            <v>20000015</v>
          </cell>
          <cell r="B22" t="str">
            <v>TRANSPORTE DE ROCHA</v>
          </cell>
          <cell r="C22" t="str">
            <v>M3.KM</v>
          </cell>
          <cell r="D22">
            <v>1.25</v>
          </cell>
        </row>
        <row r="23">
          <cell r="A23">
            <v>20000016</v>
          </cell>
          <cell r="B23" t="str">
            <v>ESPALHAMENTO DE ROCHA EM BOTA-FORA</v>
          </cell>
          <cell r="C23" t="str">
            <v>M3</v>
          </cell>
          <cell r="D23">
            <v>0.9</v>
          </cell>
        </row>
        <row r="24">
          <cell r="A24">
            <v>20000017</v>
          </cell>
          <cell r="B24" t="str">
            <v>ESCAVACAO EM JAZIDA DE CASCALHO PARA REVESTIMENTO PRIMARIO</v>
          </cell>
          <cell r="C24" t="str">
            <v>M3</v>
          </cell>
          <cell r="D24">
            <v>2.35</v>
          </cell>
        </row>
        <row r="25">
          <cell r="A25">
            <v>20000018</v>
          </cell>
          <cell r="B25" t="str">
            <v>CARGA E DESCARGA DE SOLO-CASCALHO</v>
          </cell>
          <cell r="C25" t="str">
            <v>M3</v>
          </cell>
          <cell r="D25">
            <v>2.37</v>
          </cell>
        </row>
        <row r="26">
          <cell r="A26">
            <v>20000019</v>
          </cell>
          <cell r="B26" t="str">
            <v>TRANSPORTE DE CASCALHO</v>
          </cell>
          <cell r="C26" t="str">
            <v>M3.KM</v>
          </cell>
          <cell r="D26">
            <v>1.06</v>
          </cell>
        </row>
        <row r="27">
          <cell r="A27">
            <v>20000020</v>
          </cell>
          <cell r="B27" t="str">
            <v>VALETA TRAPEZOIDAL ESCAVADA S/ REVESTIMENTO-CRISTA DE CORTE</v>
          </cell>
          <cell r="C27" t="str">
            <v>M3</v>
          </cell>
          <cell r="D27">
            <v>13.8</v>
          </cell>
        </row>
        <row r="28">
          <cell r="A28">
            <v>20000021</v>
          </cell>
          <cell r="B28" t="str">
            <v>SARJETA TRIANGULAR ESCAVADA S/ REVESTIMENTO-PÉ DE CORTE</v>
          </cell>
          <cell r="C28" t="str">
            <v>M3</v>
          </cell>
          <cell r="D28">
            <v>13.8</v>
          </cell>
        </row>
        <row r="29">
          <cell r="A29">
            <v>20000022</v>
          </cell>
          <cell r="B29" t="str">
            <v>REVESTIMENTO DE SARJETA, VALETA OU DESCIDA D'ÁGUA EM CONCRETO SIMPLES</v>
          </cell>
          <cell r="C29" t="str">
            <v>M3</v>
          </cell>
          <cell r="D29">
            <v>172.02</v>
          </cell>
        </row>
        <row r="30">
          <cell r="A30">
            <v>20000023</v>
          </cell>
          <cell r="B30" t="str">
            <v>REVESTIMENTO VEGETAL COM GRAMA EM LEIVAS</v>
          </cell>
          <cell r="C30" t="str">
            <v>M2</v>
          </cell>
          <cell r="D30">
            <v>9.8000000000000007</v>
          </cell>
        </row>
        <row r="31">
          <cell r="A31">
            <v>20000024</v>
          </cell>
          <cell r="B31" t="str">
            <v>REGULARIZAÇÃO DE SUB-LEITO</v>
          </cell>
          <cell r="C31" t="str">
            <v>M²</v>
          </cell>
          <cell r="D31">
            <v>0.2</v>
          </cell>
        </row>
        <row r="32">
          <cell r="A32">
            <v>20000025</v>
          </cell>
          <cell r="B32" t="str">
            <v>EXECUÇÃO DE REVESTIMENTO PRIMÁRIO-ESPALHAMENTO, COM FORMAÇÃO DO GREIDE E COMPACTAÇÃO</v>
          </cell>
          <cell r="C32" t="str">
            <v>M3</v>
          </cell>
          <cell r="D32">
            <v>11.67</v>
          </cell>
        </row>
        <row r="33">
          <cell r="A33">
            <v>20000026</v>
          </cell>
          <cell r="B33" t="str">
            <v xml:space="preserve">BUEIRO TUBULAR SIMPLES EM CONCRETO ARMADO CA-2, INCLUSIVE BERÇO EM CONCRETO CICLÓPICO  D - 0,60M </v>
          </cell>
          <cell r="C33" t="str">
            <v>M</v>
          </cell>
          <cell r="D33">
            <v>121.82</v>
          </cell>
        </row>
        <row r="34">
          <cell r="A34">
            <v>20000027</v>
          </cell>
          <cell r="B34" t="str">
            <v>BUEIRO TUBULAR SIMPLES EM CONCRETO ARMADO CA-2, INCLUSIVE BERÇO EM CONCRETO CICLÓPICO  D - 0,80M</v>
          </cell>
          <cell r="C34" t="str">
            <v>M</v>
          </cell>
          <cell r="D34">
            <v>198.38</v>
          </cell>
        </row>
        <row r="35">
          <cell r="A35">
            <v>20000028</v>
          </cell>
          <cell r="B35" t="str">
            <v>BUEIRO TUBULAR SIMPLES EM CONCRETO ARMADO CA-2, INCLUSIVE BERÇO EM CONCRETO CICLÓPICO  D - 1,00M</v>
          </cell>
          <cell r="C35" t="str">
            <v>M</v>
          </cell>
          <cell r="D35">
            <v>256.74</v>
          </cell>
        </row>
        <row r="36">
          <cell r="A36">
            <v>20000029</v>
          </cell>
          <cell r="B36" t="str">
            <v>BUEIRO TUBULAR SIMPLES EM CONCRETO ARMADO CA-2, INCLUSIVE BERÇO EM CONCRETO CICLÓPICO  D - 1,20M</v>
          </cell>
          <cell r="C36" t="str">
            <v>M</v>
          </cell>
          <cell r="D36">
            <v>386.73</v>
          </cell>
        </row>
        <row r="37">
          <cell r="A37">
            <v>20000030</v>
          </cell>
          <cell r="B37" t="str">
            <v>BUEIRO TUBULAR DUPLO EM CONCRETO ARMADO CA-2, INCLUSIVE BERÇO EM CONCRETO CICLÓPICO  D - 1,00M</v>
          </cell>
          <cell r="C37" t="str">
            <v>M</v>
          </cell>
          <cell r="D37">
            <v>487.11</v>
          </cell>
        </row>
        <row r="38">
          <cell r="A38">
            <v>20000031</v>
          </cell>
          <cell r="B38" t="str">
            <v>BUEIRO TUBULAR DUPLO EM CONCRETO ARMADO CA-2, INCLUSIVE BERÇO EM CONCRETO CICLÓPICO  D - 1,20M</v>
          </cell>
          <cell r="C38" t="str">
            <v>M</v>
          </cell>
          <cell r="D38">
            <v>747.55</v>
          </cell>
        </row>
        <row r="39">
          <cell r="A39">
            <v>20000032</v>
          </cell>
          <cell r="B39" t="str">
            <v>BOCA DE BUEIRO SIMPLES EM CONCRETO CICLÓPICO, TESTADA, ALAS, CALÇADA E REGULARIZAÇÃO DO TERRENO D -0,60M</v>
          </cell>
          <cell r="C39" t="str">
            <v>UN</v>
          </cell>
          <cell r="D39">
            <v>334.31</v>
          </cell>
        </row>
        <row r="40">
          <cell r="A40">
            <v>20000033</v>
          </cell>
          <cell r="B40" t="str">
            <v>BOCA DE BUEIRO SIMPLES EM CONCRETO CICLÓPICO, TESTADA, ALAS, CALÇADA E REGULARIZAÇÃO DO TERRENO D - 0,80M</v>
          </cell>
          <cell r="C40" t="str">
            <v>UN</v>
          </cell>
          <cell r="D40">
            <v>602.70000000000005</v>
          </cell>
        </row>
        <row r="41">
          <cell r="A41">
            <v>20000034</v>
          </cell>
          <cell r="B41" t="str">
            <v>BOCA DE BUEIRO SIMPLES EM CONCRETO CICLÓPICO, TESTADA, ALAS, CALÇADA E REGULARIZAÇÃO DO TERRENO D - 1,00M</v>
          </cell>
          <cell r="C41" t="str">
            <v>UN</v>
          </cell>
          <cell r="D41">
            <v>947.62</v>
          </cell>
        </row>
        <row r="42">
          <cell r="A42">
            <v>20000035</v>
          </cell>
          <cell r="B42" t="str">
            <v>BOCA DE BUEIRO SIMPLES EM CONCRETO CICLÓPICO, TESTADA, ALAS, CALÇADA E REGULARIZAÇÃO DO TERRENO D - 1,20M</v>
          </cell>
          <cell r="C42" t="str">
            <v>UN</v>
          </cell>
          <cell r="D42">
            <v>1242.3599999999999</v>
          </cell>
        </row>
        <row r="43">
          <cell r="A43">
            <v>20000036</v>
          </cell>
          <cell r="B43" t="str">
            <v>BOCA DE BUEIRO DUPLA EM CONCRETO CICLÓPICO, TESTADA, ALAS, CALÇADA E REGULARIZAÇÃO DO TERRENO D - 1,00M</v>
          </cell>
          <cell r="C43" t="str">
            <v>UN</v>
          </cell>
          <cell r="D43">
            <v>1200.3</v>
          </cell>
        </row>
        <row r="44">
          <cell r="A44">
            <v>20000037</v>
          </cell>
          <cell r="B44" t="str">
            <v>BOCA DE BUEIRO DUPLA EM CONCRETO CICLÓPICO, TESTADA, ALAS, CALÇADA E REGULARIZAÇÃO DO TERRENO D - 1,20M</v>
          </cell>
          <cell r="C44" t="str">
            <v>UN</v>
          </cell>
          <cell r="D44">
            <v>1742.25</v>
          </cell>
        </row>
        <row r="45">
          <cell r="A45">
            <v>20000038</v>
          </cell>
          <cell r="B45" t="str">
            <v xml:space="preserve">CONCRETO ARMADO PARA BLOCO DE APOIO E DE ANCORAGEM, INCLUSIVE FORMA, AÇO E ESCORAMENTO </v>
          </cell>
          <cell r="C45" t="str">
            <v>M3</v>
          </cell>
          <cell r="D45">
            <v>537.26</v>
          </cell>
        </row>
        <row r="46">
          <cell r="A46">
            <v>20000039</v>
          </cell>
          <cell r="B46" t="str">
            <v xml:space="preserve">CAIXA PARA VENTOSA OU DESCARGA NAS DIMENSÕES DE PROJETO INCLUSIVE REVESTIMENTOS ENTERNOS E EXTERNOS, FUNDO EM CONCRETO FCK= 15 MPA E TAMPA EM CONCRETO ARMADO </v>
          </cell>
          <cell r="C46" t="str">
            <v>UN</v>
          </cell>
          <cell r="D46">
            <v>534.61</v>
          </cell>
        </row>
        <row r="47">
          <cell r="A47">
            <v>20000040</v>
          </cell>
          <cell r="B47" t="str">
            <v xml:space="preserve">EXECUÇÃO DE TRAVESSIA SOB ESTRADA DE FERRO TIPO TUNNEL LINER EM BUEIRO ARMCO OU SIMILAR DN 2,00M </v>
          </cell>
          <cell r="C47" t="str">
            <v>M</v>
          </cell>
          <cell r="D47">
            <v>2857.5</v>
          </cell>
        </row>
        <row r="48">
          <cell r="A48">
            <v>20000041</v>
          </cell>
          <cell r="B48" t="str">
            <v>ESCAVAÇÃO MECANIZADA DE VALAS EM SOLO DE QUALQUER NATUREZA, EXCETO ROCHA EM PROFUNDIDADE DE 0 A 6,00M</v>
          </cell>
          <cell r="C48" t="str">
            <v>M3</v>
          </cell>
          <cell r="D48">
            <v>4.7</v>
          </cell>
        </row>
        <row r="49">
          <cell r="A49">
            <v>20000042</v>
          </cell>
          <cell r="B49" t="str">
            <v>ESCAVAÇÃO MANUAL DE VALAS EM SOLO DE QUALQUER NATUREZA, EXCETO ROCHA EM PROFUNDIDADE DE 0 A 6,00M</v>
          </cell>
          <cell r="C49" t="str">
            <v>M3</v>
          </cell>
          <cell r="D49">
            <v>13.34</v>
          </cell>
        </row>
        <row r="50">
          <cell r="A50">
            <v>20000043</v>
          </cell>
          <cell r="B50" t="str">
            <v>LASTRO DE AREIA: FORNECIMENTO, ESPALHAMENTO E ADENSAMENTO</v>
          </cell>
          <cell r="C50" t="str">
            <v>M3</v>
          </cell>
          <cell r="D50">
            <v>16.79</v>
          </cell>
        </row>
        <row r="51">
          <cell r="A51">
            <v>20000044</v>
          </cell>
          <cell r="B51" t="str">
            <v>ESCAVAÇÃO DE SOLO EM JAZIDA COM TRATOR</v>
          </cell>
          <cell r="C51" t="str">
            <v>M3</v>
          </cell>
          <cell r="D51">
            <v>2.17</v>
          </cell>
        </row>
        <row r="52">
          <cell r="A52">
            <v>20000045</v>
          </cell>
          <cell r="B52" t="str">
            <v>ESCAVAÇÃO E CARGA EM LODO</v>
          </cell>
          <cell r="C52" t="str">
            <v>M3</v>
          </cell>
          <cell r="D52">
            <v>4.62</v>
          </cell>
        </row>
        <row r="53">
          <cell r="A53">
            <v>20000046</v>
          </cell>
          <cell r="B53" t="str">
            <v xml:space="preserve">ATERRO COM AREIA: FORNECIMENTO, ESPALHAMENTO E ADENSAMENTO </v>
          </cell>
          <cell r="C53" t="str">
            <v>M3</v>
          </cell>
          <cell r="D53">
            <v>16.79</v>
          </cell>
        </row>
        <row r="54">
          <cell r="A54">
            <v>20000047</v>
          </cell>
          <cell r="B54" t="str">
            <v>ESCAVAÇÃO MECANICA EM VALA DE ROCHA COM UTILIZAÇÃO DE EXPLOSIVOS, PERFURATRIZ PNEUMATICA, CARGA E TRANSPORTE ATÉ 30M</v>
          </cell>
          <cell r="C54" t="str">
            <v>M3</v>
          </cell>
          <cell r="D54">
            <v>37.28</v>
          </cell>
        </row>
        <row r="55">
          <cell r="A55">
            <v>20000048</v>
          </cell>
          <cell r="B55" t="str">
            <v>ESCAVAÇÃO DE VALA EM ROCHA A FRIO, INCLUINDO REGULARIZAÇÃO, CARGA E TRANSPORTE ATÉ 30M</v>
          </cell>
          <cell r="C55" t="str">
            <v>M3</v>
          </cell>
          <cell r="D55">
            <v>49.81</v>
          </cell>
        </row>
        <row r="56">
          <cell r="A56">
            <v>20000049</v>
          </cell>
          <cell r="B56" t="str">
            <v>ESCORAMENTO COM ESTACA PRANCHA DE AÇO 1/4"</v>
          </cell>
          <cell r="C56" t="str">
            <v>M2</v>
          </cell>
          <cell r="D56">
            <v>42.73</v>
          </cell>
        </row>
        <row r="57">
          <cell r="A57">
            <v>20000050</v>
          </cell>
          <cell r="B57" t="str">
            <v>ESCORAMENTO CONTINUO DE MADEIRA</v>
          </cell>
          <cell r="C57" t="str">
            <v>M2</v>
          </cell>
          <cell r="D57">
            <v>13.61</v>
          </cell>
        </row>
        <row r="58">
          <cell r="A58">
            <v>20000051</v>
          </cell>
          <cell r="B58" t="str">
            <v>ESCORAMENTO DESCONTINUO DE MADEIRA</v>
          </cell>
          <cell r="C58" t="str">
            <v>M2</v>
          </cell>
          <cell r="D58">
            <v>10.34</v>
          </cell>
        </row>
        <row r="59">
          <cell r="A59">
            <v>20000052</v>
          </cell>
          <cell r="B59" t="str">
            <v>COMPACTAÇÃO MECANICA DE REATERRO DE VALA COM LANÇAMENTO, ESPALHAMENTO MANUAL EM CAMADAS DE 0,15M COM CONTROLE DE GRAU DE COMPACTAÇÃO &gt; 95% DE PROCTOR NORMAL</v>
          </cell>
          <cell r="C59" t="str">
            <v>M3</v>
          </cell>
          <cell r="D59">
            <v>5.94</v>
          </cell>
        </row>
        <row r="60">
          <cell r="A60">
            <v>20000053</v>
          </cell>
          <cell r="B60" t="str">
            <v>CARGA E DESCARGA-SOLO</v>
          </cell>
          <cell r="C60" t="str">
            <v>M³</v>
          </cell>
          <cell r="D60">
            <v>2.12</v>
          </cell>
        </row>
        <row r="61">
          <cell r="A61">
            <v>20000054</v>
          </cell>
          <cell r="B61" t="str">
            <v>CARGA E DESCARGA - ROCHA</v>
          </cell>
          <cell r="C61" t="str">
            <v>M4</v>
          </cell>
          <cell r="D61">
            <v>2.61</v>
          </cell>
        </row>
        <row r="62">
          <cell r="A62">
            <v>20000055</v>
          </cell>
          <cell r="B62" t="str">
            <v>TRANSPORTE DE MATERIAL ESCAVADO-SOLO</v>
          </cell>
          <cell r="C62" t="str">
            <v>M³.KM</v>
          </cell>
          <cell r="D62">
            <v>1.06</v>
          </cell>
        </row>
        <row r="63">
          <cell r="A63">
            <v>20000056</v>
          </cell>
          <cell r="B63" t="str">
            <v>TRANSPORTE DE MATERIAL ESCAVADO - ROCHA</v>
          </cell>
          <cell r="C63" t="str">
            <v>M3.KM</v>
          </cell>
          <cell r="D63">
            <v>1.25</v>
          </cell>
        </row>
        <row r="64">
          <cell r="A64">
            <v>20000057</v>
          </cell>
          <cell r="B64" t="str">
            <v xml:space="preserve">TRANSPORTE E DESCARGA DE MATERIAL ESCAVADO - LODO </v>
          </cell>
          <cell r="C64" t="str">
            <v>M3.KM</v>
          </cell>
          <cell r="D64">
            <v>1.27</v>
          </cell>
        </row>
        <row r="65">
          <cell r="A65">
            <v>20000058</v>
          </cell>
          <cell r="B65" t="str">
            <v>ESPALHAMENTO DE SOLO EM BOTA-FORA</v>
          </cell>
          <cell r="C65" t="str">
            <v>M3</v>
          </cell>
          <cell r="D65">
            <v>0.39</v>
          </cell>
        </row>
        <row r="66">
          <cell r="A66">
            <v>20000059</v>
          </cell>
          <cell r="B66" t="str">
            <v>ESPALHAMENTO DE ROCHA EM BOTA FORA</v>
          </cell>
          <cell r="C66" t="str">
            <v>M3</v>
          </cell>
          <cell r="D66">
            <v>0.9</v>
          </cell>
        </row>
        <row r="67">
          <cell r="A67">
            <v>20000060</v>
          </cell>
          <cell r="B67" t="str">
            <v xml:space="preserve">ASSENTAMENTO DE TUBULAÇÃO EXECUTADA EM TRECHO ENTERRADO CHAPAS SOLDADAS DE AÇO CARBONO DN 900 COM PROTEÇÃO CONTRA CORROSÃO, ATRAVÉS DE PINTURA INTERNA COM ESMALTE DE ALCATRÃO E EXTERNAMENTE COM PINTURA DE ESMALTE DE ALCATRÃO USANDO-SE LÃ DE VIDRO OU JUTA </v>
          </cell>
          <cell r="C67" t="str">
            <v>M</v>
          </cell>
          <cell r="D67">
            <v>68.3</v>
          </cell>
        </row>
        <row r="68">
          <cell r="A68">
            <v>20000061</v>
          </cell>
          <cell r="B68" t="str">
            <v>ASSENTAMENTO DE TUBULAÇÃO EXECUTADA EM TRECHO AEREO CHAPAS SOLDADAS DE AÇO CARBONO DN 900, CARGA, DESCARGA, ENFILEIRAMENTO E TRANSPORTE DO LOCAL DE ESTOCAGEM ATÉ O PONTO DE APLICAÇÃO</v>
          </cell>
          <cell r="C68" t="str">
            <v>M</v>
          </cell>
          <cell r="D68">
            <v>88.75</v>
          </cell>
        </row>
        <row r="69">
          <cell r="A69">
            <v>20000062</v>
          </cell>
          <cell r="B69" t="str">
            <v xml:space="preserve">PROTEÇÃO INTERNA CONTRA CORROSÃO, ATRAVÉS DE PINTURA INTERNA COM ESMALTE DE ALCATRÃO USANDO-SE LÃ DE VIDRO OU JUTA COMO ELEMENTO DE ARMADURA PARA O REVESTIMENTO BETUMINOSO </v>
          </cell>
          <cell r="C69" t="str">
            <v>M²</v>
          </cell>
          <cell r="D69">
            <v>20</v>
          </cell>
        </row>
        <row r="70">
          <cell r="A70">
            <v>20000063</v>
          </cell>
          <cell r="B70" t="str">
            <v xml:space="preserve">PROTEÇÃO EXTERNA CONTRA CORROSÃO, ATRAVÉS DE PINTURA INTERNA COM ESMALTE DE ALCATRÃO USANDO-SE LÃ DE VIDRO OU JUTA COMO ELEMENTO DE ARMADURA PARA O REVESTIMENTO BETUMINOSO </v>
          </cell>
          <cell r="C70" t="str">
            <v>M²</v>
          </cell>
          <cell r="D70">
            <v>30</v>
          </cell>
        </row>
        <row r="71">
          <cell r="A71">
            <v>20000064</v>
          </cell>
          <cell r="B71" t="str">
            <v xml:space="preserve">FORNECIMENTO E MONTAGENS DE JUNTA DRESSER DN 900MM </v>
          </cell>
          <cell r="C71" t="str">
            <v xml:space="preserve">CJ </v>
          </cell>
          <cell r="D71">
            <v>3499.67</v>
          </cell>
        </row>
        <row r="72">
          <cell r="A72">
            <v>20000065</v>
          </cell>
          <cell r="B72" t="str">
            <v xml:space="preserve">EXECUÇÃO DE SERVIÇOS DE PROTEÇÃO CATODICA </v>
          </cell>
          <cell r="C72" t="str">
            <v>KM</v>
          </cell>
          <cell r="D72">
            <v>2180</v>
          </cell>
        </row>
        <row r="73">
          <cell r="A73">
            <v>20000066</v>
          </cell>
          <cell r="B73" t="str">
            <v>CORTE EM MATERIAL DE 1ª CATEGORIA X 2,51</v>
          </cell>
          <cell r="C73" t="str">
            <v>M3</v>
          </cell>
          <cell r="D73">
            <v>1.24</v>
          </cell>
        </row>
        <row r="74">
          <cell r="A74">
            <v>20000067</v>
          </cell>
          <cell r="B74" t="str">
            <v>ESCAVAÇÃO E TRANSPORTE C/ LÂMINA DT &lt; 30M - 1A CATEGORIA X 1,72</v>
          </cell>
          <cell r="C74" t="str">
            <v>M3</v>
          </cell>
          <cell r="D74">
            <v>2.17</v>
          </cell>
        </row>
        <row r="75">
          <cell r="A75">
            <v>20000068</v>
          </cell>
          <cell r="B75" t="str">
            <v xml:space="preserve">REVESTIMENTO C/ CASCALHO </v>
          </cell>
          <cell r="C75" t="str">
            <v>M³</v>
          </cell>
          <cell r="D75">
            <v>11.67</v>
          </cell>
        </row>
        <row r="76">
          <cell r="A76">
            <v>20000069</v>
          </cell>
          <cell r="B76" t="str">
            <v>DESMONTE EM TERRA COMPACTADA (1ª CATEGORIA) UTILIZANDO EQUIPAMENTO ADEQUADO, INCLUINDO TRANSPORTE MECANICO ATÉ 30 M</v>
          </cell>
          <cell r="C76" t="str">
            <v>M³</v>
          </cell>
          <cell r="D76">
            <v>2.17</v>
          </cell>
        </row>
        <row r="77">
          <cell r="A77">
            <v>20000070</v>
          </cell>
          <cell r="B77" t="str">
            <v>DESMONTE EM ROCHA BRANDA OU ROCHA EM DECOMPOSIÇÃO (3ª CATEGORIA) UTILIZANDO EXPLOSIVOS E PERFURATRIZ PNEUMÁTICA, INCLUINDO TRANSPORTE ATÉ 30 M</v>
          </cell>
          <cell r="C77" t="str">
            <v>M³</v>
          </cell>
          <cell r="D77">
            <v>37.28</v>
          </cell>
        </row>
        <row r="78">
          <cell r="A78">
            <v>20000071</v>
          </cell>
          <cell r="B78" t="str">
            <v>ESGOTAMENTO COM CONJUNTO MOTO BOMBA</v>
          </cell>
          <cell r="C78" t="str">
            <v>H</v>
          </cell>
          <cell r="D78">
            <v>2.13</v>
          </cell>
        </row>
        <row r="79">
          <cell r="A79">
            <v>20000072</v>
          </cell>
          <cell r="B79" t="str">
            <v xml:space="preserve">ESCORAMENTO CONTINUO </v>
          </cell>
          <cell r="C79" t="str">
            <v>M²</v>
          </cell>
          <cell r="D79">
            <v>13.61</v>
          </cell>
        </row>
        <row r="80">
          <cell r="A80">
            <v>20000073</v>
          </cell>
          <cell r="B80" t="str">
            <v>ATERRO/REATERRO DE ÁREA COMPACTADO COM PLACAS COMPACTADORA COM CONTROLE DO GRAU DE COMPACTAÇÃO</v>
          </cell>
          <cell r="C80" t="str">
            <v>M3</v>
          </cell>
          <cell r="D80">
            <v>5.94</v>
          </cell>
        </row>
        <row r="81">
          <cell r="A81">
            <v>20000074</v>
          </cell>
          <cell r="B81" t="str">
            <v>LASTRO DE CONCRETO NÃO ESTRUTURAL CONSUMO MÍNIMO DE 150 KG/M3, PREPARO E LANÇAMENTO</v>
          </cell>
          <cell r="C81" t="str">
            <v>M3</v>
          </cell>
          <cell r="D81">
            <v>144.52000000000001</v>
          </cell>
        </row>
        <row r="82">
          <cell r="A82">
            <v>20000075</v>
          </cell>
          <cell r="B82" t="str">
            <v>FORMA PLANA EM TÁBUA COMUM PARA FUNDAÇÃO</v>
          </cell>
          <cell r="C82" t="str">
            <v>M²</v>
          </cell>
          <cell r="D82">
            <v>19.89</v>
          </cell>
        </row>
        <row r="83">
          <cell r="A83">
            <v>20000076</v>
          </cell>
          <cell r="B83" t="str">
            <v>CONCRETO ESTRUTURAL, FCK = 250 KG/CM², PREPARO E LANÇAMENTO</v>
          </cell>
          <cell r="C83" t="str">
            <v>M³</v>
          </cell>
          <cell r="D83">
            <v>209.37</v>
          </cell>
        </row>
        <row r="84">
          <cell r="A84">
            <v>20000077</v>
          </cell>
          <cell r="B84" t="str">
            <v>FORMA PLANA EM CHAPA COMPENSADA PLASTIFICADA, ESTRUTURAL, E = 12 MM</v>
          </cell>
          <cell r="C84" t="str">
            <v>M²</v>
          </cell>
          <cell r="D84">
            <v>27.84</v>
          </cell>
        </row>
        <row r="85">
          <cell r="A85">
            <v>20000078</v>
          </cell>
          <cell r="B85" t="str">
            <v>CIMBRAMENTO</v>
          </cell>
          <cell r="C85" t="str">
            <v>M³</v>
          </cell>
          <cell r="D85">
            <v>11.35</v>
          </cell>
        </row>
        <row r="86">
          <cell r="A86">
            <v>20000079</v>
          </cell>
          <cell r="B86" t="str">
            <v>AÇO CA-50 (A OU B)</v>
          </cell>
          <cell r="C86" t="str">
            <v>KG</v>
          </cell>
          <cell r="D86">
            <v>2.29</v>
          </cell>
        </row>
        <row r="87">
          <cell r="A87">
            <v>20000080</v>
          </cell>
          <cell r="B87" t="str">
            <v>APOIOS MÓVEIS EM CHAPA DE AÇO E BORRACHA DE NEOPRENE</v>
          </cell>
          <cell r="C87" t="str">
            <v>M³</v>
          </cell>
          <cell r="D87">
            <v>138</v>
          </cell>
        </row>
        <row r="88">
          <cell r="A88">
            <v>20000081</v>
          </cell>
          <cell r="B88" t="str">
            <v xml:space="preserve">GUARDACORPO EM TUBOS DE 11/2" PINTADO COM BASE ANTICORROSIVA E PINTURA A ÓLEO EM DUAS DEMÃOS </v>
          </cell>
          <cell r="C88" t="str">
            <v>M</v>
          </cell>
          <cell r="D88">
            <v>39.22</v>
          </cell>
        </row>
        <row r="89">
          <cell r="A89">
            <v>20000082</v>
          </cell>
          <cell r="B89" t="str">
            <v xml:space="preserve">FORNECIMENTO E CRAVAÇÃO DE CAMISA METÁLICA E DEMAIS SERVIÇOS NECESSÁRIOS </v>
          </cell>
          <cell r="C89" t="str">
            <v>M</v>
          </cell>
          <cell r="D89">
            <v>650.94000000000005</v>
          </cell>
        </row>
        <row r="90">
          <cell r="A90">
            <v>20000083</v>
          </cell>
          <cell r="B90" t="str">
            <v xml:space="preserve">EXECUÇÃO DE ALVENARIA DE PEDRA PARA BUEIRO COM FORNECIMENTO DE MÃO DE OBRA, MATERIAIS E TRANSPORTE CONFORME PROJETO </v>
          </cell>
          <cell r="C90" t="str">
            <v>M3</v>
          </cell>
          <cell r="D90">
            <v>111.77</v>
          </cell>
        </row>
        <row r="91">
          <cell r="A91">
            <v>20000084</v>
          </cell>
          <cell r="B91" t="str">
            <v xml:space="preserve">LASTRO DE CONCRETO NÃO ESTRUTURAL PARA BLOCOS DE APOIO E DE ANCORAGEM </v>
          </cell>
          <cell r="C91" t="str">
            <v>M3</v>
          </cell>
          <cell r="D91">
            <v>144.52000000000001</v>
          </cell>
        </row>
        <row r="92">
          <cell r="A92">
            <v>20000085</v>
          </cell>
          <cell r="B92" t="str">
            <v xml:space="preserve">FORMA PLANA EM TABUA COMUM PARA BLOCOS DE APOIO E DE ANCORAGEM </v>
          </cell>
          <cell r="C92" t="str">
            <v>M2</v>
          </cell>
          <cell r="D92">
            <v>19.89</v>
          </cell>
        </row>
        <row r="93">
          <cell r="A93">
            <v>20000086</v>
          </cell>
          <cell r="B93" t="str">
            <v>EXECUÇÃO DE TRAVESSIA SOB ESTRADA DE RODAGEM TIPO TUNNEL LINER EM BUEIRO ARMICO OU SIMILAR DN 2,00M</v>
          </cell>
          <cell r="C93" t="str">
            <v>M</v>
          </cell>
          <cell r="D93">
            <v>2048.1999999999998</v>
          </cell>
        </row>
        <row r="94">
          <cell r="A94">
            <v>20000087</v>
          </cell>
          <cell r="B94" t="str">
            <v>ASSENTAMENTO DE TUBULAÇÃO EXECUTADA EM TRECHO ENTERRADO CHAPAS SOLDADAS DE AÇO CARBONO DN 800 COM PROTEÇÃO CONTRA CORROSÃO, ATRAVÉS DE PINTURA INTERNA COM ESMALTE DE ALCATRÃO E EXTERNAMENTE COM PINTURA DE ESMALTE DE ALCATRÃO USANDO-SE LÃ DE VIDRO OU JUNTA</v>
          </cell>
          <cell r="C94" t="str">
            <v>M</v>
          </cell>
          <cell r="D94">
            <v>58.44</v>
          </cell>
        </row>
        <row r="95">
          <cell r="A95">
            <v>20000088</v>
          </cell>
          <cell r="B95" t="str">
            <v>ASSENTAMENTO DE TUBULAÇÃO EXECUTADA EM TRECHO AEREO CHAPAS SOLDADAS DE AÇO CARBONO DN 800, CARGA, DESCARGA, ENFILEIRAMENTO E TRANSPORTE DO LOCAL DE ESTOCAGEM ATÉ O PONTO DE APLICAÇÃO</v>
          </cell>
          <cell r="C95" t="str">
            <v>M</v>
          </cell>
          <cell r="D95">
            <v>75.959999999999994</v>
          </cell>
        </row>
        <row r="96">
          <cell r="A96">
            <v>20000089</v>
          </cell>
          <cell r="B96" t="str">
            <v xml:space="preserve">FORNECIMENTO E MONTAGENS DE JUNTA DRESSER DN 800MM </v>
          </cell>
          <cell r="C96" t="str">
            <v xml:space="preserve">CJ </v>
          </cell>
          <cell r="D96">
            <v>3138.68</v>
          </cell>
        </row>
        <row r="97">
          <cell r="A97">
            <v>20000090</v>
          </cell>
          <cell r="B97" t="str">
            <v>ESCAVAÇÃO MANUAL DE ÁREA EM SOLO DE QUALQUER NATUREZA, EXCETO ROCHA</v>
          </cell>
          <cell r="C97" t="str">
            <v>M3</v>
          </cell>
          <cell r="D97">
            <v>13.34</v>
          </cell>
        </row>
        <row r="98">
          <cell r="A98">
            <v>20000091</v>
          </cell>
          <cell r="B98" t="str">
            <v xml:space="preserve">ESCAVAÇÃO MECANIZADA </v>
          </cell>
          <cell r="C98" t="str">
            <v>M³</v>
          </cell>
          <cell r="D98">
            <v>4.7</v>
          </cell>
        </row>
      </sheetData>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V cubicle"/>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ços"/>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dos"/>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
      <sheetName val="REPROGRAMAÇÃO ORÇAMENTO"/>
      <sheetName val="CRONOGRAMA"/>
      <sheetName val="COMPOSIÇÃO PREÇOS TAMPA TIL"/>
    </sheetNames>
    <sheetDataSet>
      <sheetData sheetId="0"/>
      <sheetData sheetId="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ROGRAMAÇÃO ORÇAMENTO"/>
    </sheetNames>
    <sheetDataSet>
      <sheetData sheetId="0" refreshError="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8"/>
  <sheetViews>
    <sheetView tabSelected="1" view="pageBreakPreview" zoomScale="85" zoomScaleNormal="85" zoomScaleSheetLayoutView="85" workbookViewId="0">
      <selection activeCell="K128" sqref="K128"/>
    </sheetView>
  </sheetViews>
  <sheetFormatPr defaultRowHeight="15" x14ac:dyDescent="0.2"/>
  <cols>
    <col min="1" max="1" width="17.5" style="116" customWidth="1"/>
    <col min="2" max="2" width="15.5" style="116" bestFit="1" customWidth="1"/>
    <col min="3" max="3" width="14.1640625" style="116" customWidth="1"/>
    <col min="4" max="4" width="75.83203125" style="115" customWidth="1"/>
    <col min="5" max="5" width="14.1640625" style="115" customWidth="1"/>
    <col min="6" max="6" width="14" style="115" customWidth="1"/>
    <col min="7" max="7" width="21.6640625" style="115" hidden="1" customWidth="1"/>
    <col min="8" max="8" width="20.1640625" style="116" customWidth="1"/>
    <col min="9" max="9" width="21.33203125" style="116" customWidth="1"/>
    <col min="10" max="10" width="19.5" style="115" customWidth="1"/>
    <col min="11" max="11" width="21.1640625" style="116" customWidth="1"/>
    <col min="12" max="16384" width="9.33203125" style="115"/>
  </cols>
  <sheetData>
    <row r="1" spans="1:11" ht="20.100000000000001" customHeight="1" x14ac:dyDescent="0.2">
      <c r="A1" s="191" t="s">
        <v>26</v>
      </c>
      <c r="B1" s="192"/>
      <c r="C1" s="192"/>
      <c r="D1" s="192"/>
      <c r="E1" s="192"/>
      <c r="F1" s="192"/>
      <c r="G1" s="192"/>
      <c r="H1" s="192"/>
      <c r="I1" s="114"/>
    </row>
    <row r="2" spans="1:11" x14ac:dyDescent="0.2">
      <c r="A2" s="117" t="s">
        <v>27</v>
      </c>
      <c r="B2" s="193" t="s">
        <v>28</v>
      </c>
      <c r="C2" s="193"/>
      <c r="D2" s="118"/>
      <c r="E2" s="119"/>
      <c r="F2" s="194" t="s">
        <v>29</v>
      </c>
      <c r="G2" s="195"/>
      <c r="H2" s="120" t="s">
        <v>30</v>
      </c>
    </row>
    <row r="3" spans="1:11" ht="12.75" customHeight="1" x14ac:dyDescent="0.2">
      <c r="A3" s="121" t="s">
        <v>31</v>
      </c>
      <c r="B3" s="196" t="s">
        <v>32</v>
      </c>
      <c r="C3" s="196"/>
      <c r="D3" s="197"/>
      <c r="E3" s="122"/>
      <c r="F3" s="198" t="s">
        <v>33</v>
      </c>
      <c r="G3" s="199"/>
      <c r="H3" s="123">
        <v>0.2636</v>
      </c>
    </row>
    <row r="4" spans="1:11" ht="30" x14ac:dyDescent="0.2">
      <c r="A4" s="121" t="s">
        <v>34</v>
      </c>
      <c r="B4" s="196" t="s">
        <v>35</v>
      </c>
      <c r="C4" s="196"/>
      <c r="D4" s="197"/>
      <c r="E4" s="122"/>
      <c r="F4" s="198" t="s">
        <v>36</v>
      </c>
      <c r="G4" s="199"/>
      <c r="H4" s="123">
        <v>0.2636</v>
      </c>
    </row>
    <row r="5" spans="1:11" x14ac:dyDescent="0.2">
      <c r="A5" s="124" t="s">
        <v>37</v>
      </c>
      <c r="B5" s="125">
        <v>44294</v>
      </c>
      <c r="C5" s="126"/>
      <c r="D5" s="127"/>
      <c r="E5" s="128"/>
      <c r="F5" s="185"/>
      <c r="G5" s="186"/>
      <c r="H5" s="187"/>
      <c r="I5" s="129"/>
    </row>
    <row r="6" spans="1:11" ht="12.75" customHeight="1" x14ac:dyDescent="0.2">
      <c r="A6" s="188" t="s">
        <v>38</v>
      </c>
      <c r="B6" s="189"/>
      <c r="C6" s="189"/>
      <c r="D6" s="189"/>
      <c r="E6" s="189"/>
      <c r="F6" s="189"/>
      <c r="G6" s="189"/>
      <c r="H6" s="189"/>
      <c r="I6" s="190"/>
    </row>
    <row r="7" spans="1:11" ht="45" x14ac:dyDescent="0.2">
      <c r="A7" s="130" t="s">
        <v>39</v>
      </c>
      <c r="B7" s="130" t="s">
        <v>40</v>
      </c>
      <c r="C7" s="130" t="s">
        <v>41</v>
      </c>
      <c r="D7" s="131" t="s">
        <v>42</v>
      </c>
      <c r="E7" s="130" t="s">
        <v>43</v>
      </c>
      <c r="F7" s="130" t="s">
        <v>44</v>
      </c>
      <c r="G7" s="130" t="s">
        <v>45</v>
      </c>
      <c r="H7" s="130" t="s">
        <v>46</v>
      </c>
      <c r="I7" s="130" t="s">
        <v>225</v>
      </c>
    </row>
    <row r="8" spans="1:11" x14ac:dyDescent="0.2">
      <c r="A8" s="132">
        <v>1</v>
      </c>
      <c r="B8" s="133"/>
      <c r="C8" s="133"/>
      <c r="D8" s="134" t="s">
        <v>47</v>
      </c>
      <c r="E8" s="135"/>
      <c r="F8" s="135"/>
      <c r="G8" s="135"/>
      <c r="H8" s="135"/>
      <c r="I8" s="136"/>
      <c r="K8" s="115"/>
    </row>
    <row r="9" spans="1:11" ht="28.5" x14ac:dyDescent="0.2">
      <c r="A9" s="137" t="s">
        <v>48</v>
      </c>
      <c r="B9" s="138" t="s">
        <v>49</v>
      </c>
      <c r="C9" s="138">
        <v>90777</v>
      </c>
      <c r="D9" s="139" t="s">
        <v>50</v>
      </c>
      <c r="E9" s="140">
        <v>1049</v>
      </c>
      <c r="F9" s="137" t="s">
        <v>51</v>
      </c>
      <c r="G9" s="141">
        <v>79.042905995090806</v>
      </c>
      <c r="H9" s="142">
        <v>99.87851115362362</v>
      </c>
      <c r="I9" s="143">
        <v>104772.55820015118</v>
      </c>
      <c r="J9" s="144"/>
      <c r="K9" s="145"/>
    </row>
    <row r="10" spans="1:11" x14ac:dyDescent="0.2">
      <c r="A10" s="137" t="s">
        <v>52</v>
      </c>
      <c r="B10" s="138" t="s">
        <v>49</v>
      </c>
      <c r="C10" s="138">
        <v>90776</v>
      </c>
      <c r="D10" s="139" t="s">
        <v>53</v>
      </c>
      <c r="E10" s="140">
        <v>2171</v>
      </c>
      <c r="F10" s="137" t="s">
        <v>51</v>
      </c>
      <c r="G10" s="141">
        <v>18.75</v>
      </c>
      <c r="H10" s="142">
        <v>23.69</v>
      </c>
      <c r="I10" s="143">
        <v>51430.990000000005</v>
      </c>
      <c r="J10" s="144"/>
    </row>
    <row r="11" spans="1:11" x14ac:dyDescent="0.2">
      <c r="A11" s="146"/>
      <c r="B11" s="147"/>
      <c r="C11" s="147"/>
      <c r="D11" s="147"/>
      <c r="E11" s="147"/>
      <c r="F11" s="147"/>
      <c r="G11" s="148"/>
      <c r="H11" s="149" t="s">
        <v>54</v>
      </c>
      <c r="I11" s="150">
        <v>156203.54820015118</v>
      </c>
      <c r="J11" s="63"/>
      <c r="K11" s="115"/>
    </row>
    <row r="12" spans="1:11" x14ac:dyDescent="0.2">
      <c r="A12" s="132">
        <v>2</v>
      </c>
      <c r="B12" s="133"/>
      <c r="C12" s="133"/>
      <c r="D12" s="134" t="s">
        <v>20</v>
      </c>
      <c r="E12" s="135"/>
      <c r="F12" s="135"/>
      <c r="G12" s="151"/>
      <c r="H12" s="135"/>
      <c r="I12" s="152"/>
      <c r="J12" s="63"/>
      <c r="K12" s="115"/>
    </row>
    <row r="13" spans="1:11" ht="28.5" x14ac:dyDescent="0.2">
      <c r="A13" s="137" t="s">
        <v>55</v>
      </c>
      <c r="B13" s="138" t="s">
        <v>56</v>
      </c>
      <c r="C13" s="138" t="s">
        <v>57</v>
      </c>
      <c r="D13" s="139" t="s">
        <v>58</v>
      </c>
      <c r="E13" s="153">
        <v>2</v>
      </c>
      <c r="F13" s="137" t="s">
        <v>59</v>
      </c>
      <c r="G13" s="141">
        <v>21583.7</v>
      </c>
      <c r="H13" s="142">
        <v>27273.16</v>
      </c>
      <c r="I13" s="143">
        <v>54546.32</v>
      </c>
      <c r="J13" s="144"/>
      <c r="K13" s="145"/>
    </row>
    <row r="14" spans="1:11" x14ac:dyDescent="0.2">
      <c r="A14" s="146"/>
      <c r="B14" s="147"/>
      <c r="C14" s="147"/>
      <c r="D14" s="147"/>
      <c r="E14" s="147"/>
      <c r="F14" s="147"/>
      <c r="G14" s="148"/>
      <c r="H14" s="149" t="s">
        <v>54</v>
      </c>
      <c r="I14" s="150">
        <v>54546.32</v>
      </c>
      <c r="J14" s="63"/>
      <c r="K14" s="154"/>
    </row>
    <row r="15" spans="1:11" x14ac:dyDescent="0.2">
      <c r="A15" s="132">
        <v>3</v>
      </c>
      <c r="B15" s="133"/>
      <c r="C15" s="133"/>
      <c r="D15" s="134" t="s">
        <v>21</v>
      </c>
      <c r="E15" s="135"/>
      <c r="F15" s="135"/>
      <c r="G15" s="151"/>
      <c r="H15" s="135"/>
      <c r="I15" s="152"/>
      <c r="J15" s="63"/>
      <c r="K15" s="115"/>
    </row>
    <row r="16" spans="1:11" x14ac:dyDescent="0.2">
      <c r="A16" s="137" t="s">
        <v>60</v>
      </c>
      <c r="B16" s="138" t="s">
        <v>49</v>
      </c>
      <c r="C16" s="138">
        <v>98459</v>
      </c>
      <c r="D16" s="139" t="s">
        <v>61</v>
      </c>
      <c r="E16" s="153">
        <v>100</v>
      </c>
      <c r="F16" s="137" t="s">
        <v>62</v>
      </c>
      <c r="G16" s="141">
        <v>103.39</v>
      </c>
      <c r="H16" s="142">
        <v>130.63999999999999</v>
      </c>
      <c r="I16" s="143">
        <v>13063.999999999998</v>
      </c>
      <c r="J16" s="144"/>
    </row>
    <row r="17" spans="1:11" ht="42.75" x14ac:dyDescent="0.2">
      <c r="A17" s="155" t="s">
        <v>63</v>
      </c>
      <c r="B17" s="138" t="s">
        <v>56</v>
      </c>
      <c r="C17" s="138" t="s">
        <v>1115</v>
      </c>
      <c r="D17" s="139" t="s">
        <v>64</v>
      </c>
      <c r="E17" s="156">
        <v>120</v>
      </c>
      <c r="F17" s="155" t="s">
        <v>62</v>
      </c>
      <c r="G17" s="141">
        <v>502.28</v>
      </c>
      <c r="H17" s="142">
        <v>634.67999999999995</v>
      </c>
      <c r="I17" s="143">
        <v>76161.599999999991</v>
      </c>
      <c r="J17" s="144"/>
    </row>
    <row r="18" spans="1:11" ht="57" x14ac:dyDescent="0.2">
      <c r="A18" s="155" t="s">
        <v>65</v>
      </c>
      <c r="B18" s="138" t="s">
        <v>49</v>
      </c>
      <c r="C18" s="138" t="s">
        <v>66</v>
      </c>
      <c r="D18" s="139" t="s">
        <v>67</v>
      </c>
      <c r="E18" s="156">
        <v>72</v>
      </c>
      <c r="F18" s="155" t="s">
        <v>62</v>
      </c>
      <c r="G18" s="141">
        <v>417.83</v>
      </c>
      <c r="H18" s="142">
        <v>527.96</v>
      </c>
      <c r="I18" s="143">
        <v>38013.120000000003</v>
      </c>
      <c r="J18" s="144"/>
    </row>
    <row r="19" spans="1:11" ht="28.5" x14ac:dyDescent="0.2">
      <c r="A19" s="137" t="s">
        <v>68</v>
      </c>
      <c r="B19" s="138" t="s">
        <v>69</v>
      </c>
      <c r="C19" s="138">
        <v>190529</v>
      </c>
      <c r="D19" s="139" t="s">
        <v>70</v>
      </c>
      <c r="E19" s="153">
        <v>2</v>
      </c>
      <c r="F19" s="137" t="s">
        <v>59</v>
      </c>
      <c r="G19" s="141">
        <v>3555.01</v>
      </c>
      <c r="H19" s="142">
        <v>4492.1099999999997</v>
      </c>
      <c r="I19" s="143">
        <v>8984.2199999999993</v>
      </c>
      <c r="J19" s="144"/>
    </row>
    <row r="20" spans="1:11" x14ac:dyDescent="0.2">
      <c r="A20" s="137" t="s">
        <v>71</v>
      </c>
      <c r="B20" s="138" t="s">
        <v>72</v>
      </c>
      <c r="C20" s="138">
        <v>65</v>
      </c>
      <c r="D20" s="139" t="s">
        <v>73</v>
      </c>
      <c r="E20" s="153">
        <v>4</v>
      </c>
      <c r="F20" s="137" t="s">
        <v>59</v>
      </c>
      <c r="G20" s="141">
        <v>504.82</v>
      </c>
      <c r="H20" s="142">
        <v>637.89</v>
      </c>
      <c r="I20" s="143">
        <v>2551.56</v>
      </c>
      <c r="J20" s="144"/>
    </row>
    <row r="21" spans="1:11" x14ac:dyDescent="0.2">
      <c r="A21" s="137" t="s">
        <v>74</v>
      </c>
      <c r="B21" s="138" t="s">
        <v>72</v>
      </c>
      <c r="C21" s="138">
        <v>63</v>
      </c>
      <c r="D21" s="139" t="s">
        <v>75</v>
      </c>
      <c r="E21" s="153">
        <v>8</v>
      </c>
      <c r="F21" s="137" t="s">
        <v>59</v>
      </c>
      <c r="G21" s="141">
        <v>237.04599999999999</v>
      </c>
      <c r="H21" s="142">
        <v>299.5313256</v>
      </c>
      <c r="I21" s="143">
        <v>2396.2506048</v>
      </c>
      <c r="J21" s="144"/>
    </row>
    <row r="22" spans="1:11" ht="42.75" x14ac:dyDescent="0.2">
      <c r="A22" s="137" t="s">
        <v>76</v>
      </c>
      <c r="B22" s="138" t="s">
        <v>49</v>
      </c>
      <c r="C22" s="138" t="s">
        <v>77</v>
      </c>
      <c r="D22" s="157" t="s">
        <v>1120</v>
      </c>
      <c r="E22" s="153">
        <v>2</v>
      </c>
      <c r="F22" s="137" t="s">
        <v>59</v>
      </c>
      <c r="G22" s="141">
        <v>1916.29</v>
      </c>
      <c r="H22" s="142">
        <v>2421.42</v>
      </c>
      <c r="I22" s="143">
        <v>4842.84</v>
      </c>
      <c r="J22" s="144"/>
    </row>
    <row r="23" spans="1:11" ht="42.75" x14ac:dyDescent="0.2">
      <c r="A23" s="137" t="s">
        <v>78</v>
      </c>
      <c r="B23" s="138" t="s">
        <v>49</v>
      </c>
      <c r="C23" s="138">
        <v>93582</v>
      </c>
      <c r="D23" s="157" t="s">
        <v>1121</v>
      </c>
      <c r="E23" s="153">
        <v>50</v>
      </c>
      <c r="F23" s="137" t="s">
        <v>62</v>
      </c>
      <c r="G23" s="141">
        <v>251.99</v>
      </c>
      <c r="H23" s="142">
        <v>318.41000000000003</v>
      </c>
      <c r="I23" s="143">
        <v>15920.500000000002</v>
      </c>
      <c r="J23" s="144"/>
    </row>
    <row r="24" spans="1:11" ht="42.75" x14ac:dyDescent="0.2">
      <c r="A24" s="155" t="s">
        <v>79</v>
      </c>
      <c r="B24" s="138" t="s">
        <v>49</v>
      </c>
      <c r="C24" s="138">
        <v>93583</v>
      </c>
      <c r="D24" s="139" t="s">
        <v>80</v>
      </c>
      <c r="E24" s="156">
        <v>50</v>
      </c>
      <c r="F24" s="155" t="s">
        <v>62</v>
      </c>
      <c r="G24" s="141">
        <v>411.91</v>
      </c>
      <c r="H24" s="142">
        <v>520.48</v>
      </c>
      <c r="I24" s="143">
        <v>26024</v>
      </c>
      <c r="J24" s="144"/>
    </row>
    <row r="25" spans="1:11" ht="28.5" x14ac:dyDescent="0.2">
      <c r="A25" s="137" t="s">
        <v>81</v>
      </c>
      <c r="B25" s="138" t="s">
        <v>56</v>
      </c>
      <c r="C25" s="138" t="s">
        <v>82</v>
      </c>
      <c r="D25" s="139" t="s">
        <v>83</v>
      </c>
      <c r="E25" s="153">
        <v>6</v>
      </c>
      <c r="F25" s="137" t="s">
        <v>84</v>
      </c>
      <c r="G25" s="141">
        <v>2500</v>
      </c>
      <c r="H25" s="142">
        <v>3159</v>
      </c>
      <c r="I25" s="143">
        <v>18954</v>
      </c>
      <c r="J25" s="144"/>
    </row>
    <row r="26" spans="1:11" x14ac:dyDescent="0.2">
      <c r="A26" s="146"/>
      <c r="B26" s="147"/>
      <c r="C26" s="147"/>
      <c r="D26" s="147"/>
      <c r="E26" s="147"/>
      <c r="F26" s="147"/>
      <c r="G26" s="148"/>
      <c r="H26" s="149" t="s">
        <v>54</v>
      </c>
      <c r="I26" s="150">
        <v>206912.0906048</v>
      </c>
      <c r="J26" s="158"/>
      <c r="K26" s="115"/>
    </row>
    <row r="27" spans="1:11" ht="30" x14ac:dyDescent="0.2">
      <c r="A27" s="132">
        <v>4</v>
      </c>
      <c r="B27" s="159"/>
      <c r="C27" s="159"/>
      <c r="D27" s="134" t="s">
        <v>85</v>
      </c>
      <c r="E27" s="135"/>
      <c r="F27" s="135"/>
      <c r="G27" s="151"/>
      <c r="H27" s="135"/>
      <c r="I27" s="152"/>
      <c r="J27" s="158"/>
      <c r="K27" s="115"/>
    </row>
    <row r="28" spans="1:11" x14ac:dyDescent="0.2">
      <c r="A28" s="160" t="s">
        <v>86</v>
      </c>
      <c r="B28" s="161"/>
      <c r="C28" s="161"/>
      <c r="D28" s="162" t="s">
        <v>87</v>
      </c>
      <c r="E28" s="163"/>
      <c r="F28" s="163"/>
      <c r="G28" s="164"/>
      <c r="H28" s="163"/>
      <c r="I28" s="165"/>
      <c r="J28" s="63"/>
      <c r="K28" s="115"/>
    </row>
    <row r="29" spans="1:11" ht="28.5" x14ac:dyDescent="0.2">
      <c r="A29" s="137" t="s">
        <v>88</v>
      </c>
      <c r="B29" s="138" t="s">
        <v>89</v>
      </c>
      <c r="C29" s="138" t="s">
        <v>90</v>
      </c>
      <c r="D29" s="139" t="s">
        <v>91</v>
      </c>
      <c r="E29" s="153">
        <v>143</v>
      </c>
      <c r="F29" s="137" t="s">
        <v>92</v>
      </c>
      <c r="G29" s="141">
        <v>57.86</v>
      </c>
      <c r="H29" s="142">
        <v>73.11</v>
      </c>
      <c r="I29" s="143">
        <v>10454.73</v>
      </c>
      <c r="J29" s="144"/>
    </row>
    <row r="30" spans="1:11" ht="42.75" x14ac:dyDescent="0.2">
      <c r="A30" s="137" t="s">
        <v>93</v>
      </c>
      <c r="B30" s="138" t="s">
        <v>56</v>
      </c>
      <c r="C30" s="138" t="s">
        <v>94</v>
      </c>
      <c r="D30" s="157" t="s">
        <v>1122</v>
      </c>
      <c r="E30" s="153">
        <v>301</v>
      </c>
      <c r="F30" s="137" t="s">
        <v>95</v>
      </c>
      <c r="G30" s="141">
        <v>158.01</v>
      </c>
      <c r="H30" s="142">
        <v>199.66</v>
      </c>
      <c r="I30" s="143">
        <v>60097.659999999996</v>
      </c>
      <c r="J30" s="144"/>
    </row>
    <row r="31" spans="1:11" x14ac:dyDescent="0.2">
      <c r="A31" s="137" t="s">
        <v>96</v>
      </c>
      <c r="B31" s="138" t="s">
        <v>56</v>
      </c>
      <c r="C31" s="138" t="s">
        <v>1116</v>
      </c>
      <c r="D31" s="139" t="s">
        <v>97</v>
      </c>
      <c r="E31" s="153">
        <v>301</v>
      </c>
      <c r="F31" s="137" t="s">
        <v>62</v>
      </c>
      <c r="G31" s="141">
        <v>1.7</v>
      </c>
      <c r="H31" s="142">
        <v>2.14</v>
      </c>
      <c r="I31" s="143">
        <v>644.14</v>
      </c>
      <c r="J31" s="144"/>
    </row>
    <row r="32" spans="1:11" ht="42.75" x14ac:dyDescent="0.2">
      <c r="A32" s="155" t="s">
        <v>98</v>
      </c>
      <c r="B32" s="138" t="s">
        <v>56</v>
      </c>
      <c r="C32" s="138" t="s">
        <v>99</v>
      </c>
      <c r="D32" s="139" t="s">
        <v>100</v>
      </c>
      <c r="E32" s="140">
        <v>11102</v>
      </c>
      <c r="F32" s="155" t="s">
        <v>101</v>
      </c>
      <c r="G32" s="141">
        <v>72.5</v>
      </c>
      <c r="H32" s="142">
        <v>91.61</v>
      </c>
      <c r="I32" s="143">
        <v>1017054.22</v>
      </c>
      <c r="J32" s="144"/>
    </row>
    <row r="33" spans="1:11" ht="28.5" x14ac:dyDescent="0.2">
      <c r="A33" s="137" t="s">
        <v>102</v>
      </c>
      <c r="B33" s="138" t="s">
        <v>49</v>
      </c>
      <c r="C33" s="138" t="s">
        <v>103</v>
      </c>
      <c r="D33" s="139" t="s">
        <v>104</v>
      </c>
      <c r="E33" s="153">
        <v>89.04</v>
      </c>
      <c r="F33" s="137" t="s">
        <v>92</v>
      </c>
      <c r="G33" s="141">
        <v>589.05999999999995</v>
      </c>
      <c r="H33" s="142">
        <v>744.33</v>
      </c>
      <c r="I33" s="143">
        <v>66275.143200000006</v>
      </c>
      <c r="J33" s="144"/>
    </row>
    <row r="34" spans="1:11" x14ac:dyDescent="0.2">
      <c r="A34" s="137" t="s">
        <v>105</v>
      </c>
      <c r="B34" s="138" t="s">
        <v>49</v>
      </c>
      <c r="C34" s="138" t="s">
        <v>106</v>
      </c>
      <c r="D34" s="139" t="s">
        <v>107</v>
      </c>
      <c r="E34" s="153">
        <v>780</v>
      </c>
      <c r="F34" s="137" t="s">
        <v>62</v>
      </c>
      <c r="G34" s="141">
        <v>4.13</v>
      </c>
      <c r="H34" s="142">
        <v>5.21</v>
      </c>
      <c r="I34" s="143">
        <v>4063.8</v>
      </c>
      <c r="J34" s="144"/>
    </row>
    <row r="35" spans="1:11" ht="57" x14ac:dyDescent="0.2">
      <c r="A35" s="155" t="s">
        <v>108</v>
      </c>
      <c r="B35" s="138" t="s">
        <v>49</v>
      </c>
      <c r="C35" s="138">
        <v>92417</v>
      </c>
      <c r="D35" s="139" t="s">
        <v>109</v>
      </c>
      <c r="E35" s="156">
        <v>462.95</v>
      </c>
      <c r="F35" s="155" t="s">
        <v>62</v>
      </c>
      <c r="G35" s="166">
        <v>124.07</v>
      </c>
      <c r="H35" s="142">
        <v>156.77000000000001</v>
      </c>
      <c r="I35" s="143">
        <v>72576.671499999997</v>
      </c>
      <c r="J35" s="144"/>
    </row>
    <row r="36" spans="1:11" x14ac:dyDescent="0.2">
      <c r="A36" s="137" t="s">
        <v>110</v>
      </c>
      <c r="B36" s="138" t="s">
        <v>72</v>
      </c>
      <c r="C36" s="138">
        <v>7587</v>
      </c>
      <c r="D36" s="139" t="s">
        <v>111</v>
      </c>
      <c r="E36" s="140">
        <v>1134.23</v>
      </c>
      <c r="F36" s="137" t="s">
        <v>92</v>
      </c>
      <c r="G36" s="141">
        <v>34.951324</v>
      </c>
      <c r="H36" s="142">
        <v>44.164493006400001</v>
      </c>
      <c r="I36" s="143">
        <v>50092.692902649076</v>
      </c>
      <c r="J36" s="144"/>
    </row>
    <row r="37" spans="1:11" ht="42.75" x14ac:dyDescent="0.2">
      <c r="A37" s="155" t="s">
        <v>112</v>
      </c>
      <c r="B37" s="138" t="s">
        <v>56</v>
      </c>
      <c r="C37" s="138" t="s">
        <v>113</v>
      </c>
      <c r="D37" s="139" t="s">
        <v>114</v>
      </c>
      <c r="E37" s="167">
        <v>6252.8</v>
      </c>
      <c r="F37" s="155" t="s">
        <v>115</v>
      </c>
      <c r="G37" s="141">
        <v>3.99</v>
      </c>
      <c r="H37" s="142">
        <v>5.04</v>
      </c>
      <c r="I37" s="143">
        <v>31514.112000000001</v>
      </c>
      <c r="J37" s="144"/>
    </row>
    <row r="38" spans="1:11" ht="42.75" x14ac:dyDescent="0.2">
      <c r="A38" s="168">
        <v>40269</v>
      </c>
      <c r="B38" s="138" t="s">
        <v>49</v>
      </c>
      <c r="C38" s="138">
        <v>97063</v>
      </c>
      <c r="D38" s="139" t="s">
        <v>116</v>
      </c>
      <c r="E38" s="167">
        <v>1563.2</v>
      </c>
      <c r="F38" s="155" t="s">
        <v>62</v>
      </c>
      <c r="G38" s="141">
        <v>7.81</v>
      </c>
      <c r="H38" s="142">
        <v>9.86</v>
      </c>
      <c r="I38" s="143">
        <v>15413.152</v>
      </c>
      <c r="J38" s="144"/>
    </row>
    <row r="39" spans="1:11" ht="42.75" x14ac:dyDescent="0.2">
      <c r="A39" s="168">
        <v>40634</v>
      </c>
      <c r="B39" s="138" t="s">
        <v>49</v>
      </c>
      <c r="C39" s="138">
        <v>92779</v>
      </c>
      <c r="D39" s="139" t="s">
        <v>117</v>
      </c>
      <c r="E39" s="167">
        <v>5446.55</v>
      </c>
      <c r="F39" s="155" t="s">
        <v>101</v>
      </c>
      <c r="G39" s="141">
        <v>10.71</v>
      </c>
      <c r="H39" s="142">
        <v>13.53</v>
      </c>
      <c r="I39" s="143">
        <v>73691.821500000005</v>
      </c>
      <c r="J39" s="144"/>
    </row>
    <row r="40" spans="1:11" ht="42.75" x14ac:dyDescent="0.2">
      <c r="A40" s="168">
        <v>41000</v>
      </c>
      <c r="B40" s="138" t="s">
        <v>49</v>
      </c>
      <c r="C40" s="138">
        <v>92777</v>
      </c>
      <c r="D40" s="139" t="s">
        <v>118</v>
      </c>
      <c r="E40" s="167">
        <v>1406.83</v>
      </c>
      <c r="F40" s="155" t="s">
        <v>101</v>
      </c>
      <c r="G40" s="141">
        <v>14.5</v>
      </c>
      <c r="H40" s="142">
        <v>18.32</v>
      </c>
      <c r="I40" s="143">
        <v>25773.125599999999</v>
      </c>
      <c r="J40" s="144"/>
    </row>
    <row r="41" spans="1:11" ht="42.75" x14ac:dyDescent="0.2">
      <c r="A41" s="168">
        <v>41365</v>
      </c>
      <c r="B41" s="138" t="s">
        <v>49</v>
      </c>
      <c r="C41" s="138">
        <v>92775</v>
      </c>
      <c r="D41" s="139" t="s">
        <v>119</v>
      </c>
      <c r="E41" s="156">
        <v>397.11</v>
      </c>
      <c r="F41" s="155" t="s">
        <v>101</v>
      </c>
      <c r="G41" s="141">
        <v>15.37</v>
      </c>
      <c r="H41" s="142">
        <v>19.420000000000002</v>
      </c>
      <c r="I41" s="143">
        <v>7711.8762000000006</v>
      </c>
      <c r="J41" s="144"/>
    </row>
    <row r="42" spans="1:11" ht="42.75" x14ac:dyDescent="0.2">
      <c r="A42" s="168">
        <v>41730</v>
      </c>
      <c r="B42" s="138" t="s">
        <v>56</v>
      </c>
      <c r="C42" s="138" t="s">
        <v>120</v>
      </c>
      <c r="D42" s="139" t="s">
        <v>121</v>
      </c>
      <c r="E42" s="156">
        <v>466.9</v>
      </c>
      <c r="F42" s="155" t="s">
        <v>95</v>
      </c>
      <c r="G42" s="141">
        <v>22.57</v>
      </c>
      <c r="H42" s="142">
        <v>28.51</v>
      </c>
      <c r="I42" s="143">
        <v>13311.319</v>
      </c>
      <c r="J42" s="144"/>
    </row>
    <row r="43" spans="1:11" ht="57" x14ac:dyDescent="0.2">
      <c r="A43" s="168">
        <v>42095</v>
      </c>
      <c r="B43" s="138" t="s">
        <v>56</v>
      </c>
      <c r="C43" s="138" t="s">
        <v>122</v>
      </c>
      <c r="D43" s="139" t="s">
        <v>123</v>
      </c>
      <c r="E43" s="167">
        <v>1067.75</v>
      </c>
      <c r="F43" s="155" t="s">
        <v>62</v>
      </c>
      <c r="G43" s="141">
        <v>38.549999999999997</v>
      </c>
      <c r="H43" s="142">
        <v>48.71</v>
      </c>
      <c r="I43" s="143">
        <v>52010.102500000001</v>
      </c>
      <c r="J43" s="144"/>
    </row>
    <row r="44" spans="1:11" ht="28.5" x14ac:dyDescent="0.2">
      <c r="A44" s="168">
        <v>42461</v>
      </c>
      <c r="B44" s="138" t="s">
        <v>49</v>
      </c>
      <c r="C44" s="138">
        <v>72898</v>
      </c>
      <c r="D44" s="169" t="s">
        <v>124</v>
      </c>
      <c r="E44" s="156">
        <v>101.4</v>
      </c>
      <c r="F44" s="155" t="s">
        <v>125</v>
      </c>
      <c r="G44" s="141">
        <v>3.51</v>
      </c>
      <c r="H44" s="142">
        <v>4.43</v>
      </c>
      <c r="I44" s="143">
        <v>449.202</v>
      </c>
      <c r="J44" s="144"/>
    </row>
    <row r="45" spans="1:11" ht="42.75" x14ac:dyDescent="0.2">
      <c r="A45" s="168">
        <v>42826</v>
      </c>
      <c r="B45" s="138" t="s">
        <v>49</v>
      </c>
      <c r="C45" s="138">
        <v>97914</v>
      </c>
      <c r="D45" s="139" t="s">
        <v>126</v>
      </c>
      <c r="E45" s="167">
        <v>1926.6</v>
      </c>
      <c r="F45" s="155" t="s">
        <v>127</v>
      </c>
      <c r="G45" s="141">
        <v>1.75</v>
      </c>
      <c r="H45" s="142">
        <v>2.21</v>
      </c>
      <c r="I45" s="143">
        <v>4257.7860000000001</v>
      </c>
      <c r="J45" s="144"/>
    </row>
    <row r="46" spans="1:11" ht="28.5" x14ac:dyDescent="0.2">
      <c r="A46" s="168">
        <v>43191</v>
      </c>
      <c r="B46" s="138" t="s">
        <v>49</v>
      </c>
      <c r="C46" s="138" t="s">
        <v>128</v>
      </c>
      <c r="D46" s="169" t="s">
        <v>129</v>
      </c>
      <c r="E46" s="156">
        <v>101.4</v>
      </c>
      <c r="F46" s="155" t="s">
        <v>125</v>
      </c>
      <c r="G46" s="141">
        <v>1</v>
      </c>
      <c r="H46" s="142">
        <v>1.26</v>
      </c>
      <c r="I46" s="143">
        <v>127.76400000000001</v>
      </c>
      <c r="J46" s="144"/>
    </row>
    <row r="47" spans="1:11" ht="28.5" x14ac:dyDescent="0.2">
      <c r="A47" s="168">
        <v>43556</v>
      </c>
      <c r="B47" s="138" t="s">
        <v>89</v>
      </c>
      <c r="C47" s="138" t="s">
        <v>130</v>
      </c>
      <c r="D47" s="169" t="s">
        <v>131</v>
      </c>
      <c r="E47" s="156">
        <v>1</v>
      </c>
      <c r="F47" s="155" t="s">
        <v>132</v>
      </c>
      <c r="G47" s="141">
        <v>2544.64</v>
      </c>
      <c r="H47" s="142">
        <v>3215.4</v>
      </c>
      <c r="I47" s="143">
        <v>3215.4</v>
      </c>
      <c r="J47" s="144"/>
    </row>
    <row r="48" spans="1:11" x14ac:dyDescent="0.2">
      <c r="A48" s="146"/>
      <c r="B48" s="170"/>
      <c r="C48" s="170"/>
      <c r="D48" s="170"/>
      <c r="E48" s="170"/>
      <c r="F48" s="170"/>
      <c r="G48" s="171"/>
      <c r="H48" s="172" t="s">
        <v>54</v>
      </c>
      <c r="I48" s="173">
        <v>1508734.718402649</v>
      </c>
      <c r="J48" s="158"/>
      <c r="K48" s="115"/>
    </row>
    <row r="49" spans="1:11" x14ac:dyDescent="0.2">
      <c r="A49" s="160" t="s">
        <v>133</v>
      </c>
      <c r="B49" s="161"/>
      <c r="C49" s="161"/>
      <c r="D49" s="162" t="s">
        <v>134</v>
      </c>
      <c r="E49" s="163"/>
      <c r="F49" s="163"/>
      <c r="G49" s="164"/>
      <c r="H49" s="163"/>
      <c r="I49" s="165"/>
      <c r="J49" s="158"/>
      <c r="K49" s="115"/>
    </row>
    <row r="50" spans="1:11" ht="28.5" x14ac:dyDescent="0.2">
      <c r="A50" s="137" t="s">
        <v>135</v>
      </c>
      <c r="B50" s="138" t="s">
        <v>69</v>
      </c>
      <c r="C50" s="138">
        <v>20756</v>
      </c>
      <c r="D50" s="139" t="s">
        <v>136</v>
      </c>
      <c r="E50" s="153">
        <v>231.48</v>
      </c>
      <c r="F50" s="137" t="s">
        <v>92</v>
      </c>
      <c r="G50" s="141">
        <v>317.72000000000003</v>
      </c>
      <c r="H50" s="142">
        <v>401.47</v>
      </c>
      <c r="I50" s="143">
        <v>92932.275600000008</v>
      </c>
      <c r="J50" s="144"/>
    </row>
    <row r="51" spans="1:11" ht="42.75" x14ac:dyDescent="0.2">
      <c r="A51" s="137" t="s">
        <v>137</v>
      </c>
      <c r="B51" s="138" t="s">
        <v>56</v>
      </c>
      <c r="C51" s="138" t="s">
        <v>94</v>
      </c>
      <c r="D51" s="157" t="s">
        <v>1122</v>
      </c>
      <c r="E51" s="153">
        <v>462.95</v>
      </c>
      <c r="F51" s="137" t="s">
        <v>95</v>
      </c>
      <c r="G51" s="141">
        <v>158.01</v>
      </c>
      <c r="H51" s="142">
        <v>199.66</v>
      </c>
      <c r="I51" s="143">
        <v>92432.596999999994</v>
      </c>
      <c r="J51" s="144"/>
    </row>
    <row r="52" spans="1:11" x14ac:dyDescent="0.2">
      <c r="A52" s="137" t="s">
        <v>138</v>
      </c>
      <c r="B52" s="138" t="s">
        <v>56</v>
      </c>
      <c r="C52" s="138" t="s">
        <v>1116</v>
      </c>
      <c r="D52" s="139" t="s">
        <v>97</v>
      </c>
      <c r="E52" s="153">
        <v>672</v>
      </c>
      <c r="F52" s="137" t="s">
        <v>62</v>
      </c>
      <c r="G52" s="141">
        <v>1.7</v>
      </c>
      <c r="H52" s="142">
        <v>2.14</v>
      </c>
      <c r="I52" s="143">
        <v>1438.0800000000002</v>
      </c>
      <c r="J52" s="144"/>
    </row>
    <row r="53" spans="1:11" ht="42.75" x14ac:dyDescent="0.2">
      <c r="A53" s="155" t="s">
        <v>139</v>
      </c>
      <c r="B53" s="138" t="s">
        <v>56</v>
      </c>
      <c r="C53" s="138" t="s">
        <v>99</v>
      </c>
      <c r="D53" s="139" t="s">
        <v>100</v>
      </c>
      <c r="E53" s="156">
        <v>2.76</v>
      </c>
      <c r="F53" s="155" t="s">
        <v>101</v>
      </c>
      <c r="G53" s="141">
        <v>72.5</v>
      </c>
      <c r="H53" s="142">
        <v>91.61</v>
      </c>
      <c r="I53" s="143">
        <v>252.84359999999998</v>
      </c>
      <c r="J53" s="144"/>
    </row>
    <row r="54" spans="1:11" ht="28.5" x14ac:dyDescent="0.2">
      <c r="A54" s="137" t="s">
        <v>140</v>
      </c>
      <c r="B54" s="138" t="s">
        <v>49</v>
      </c>
      <c r="C54" s="138" t="s">
        <v>103</v>
      </c>
      <c r="D54" s="139" t="s">
        <v>104</v>
      </c>
      <c r="E54" s="153">
        <v>160.41999999999999</v>
      </c>
      <c r="F54" s="137" t="s">
        <v>92</v>
      </c>
      <c r="G54" s="141">
        <v>589.05999999999995</v>
      </c>
      <c r="H54" s="142">
        <v>744.33</v>
      </c>
      <c r="I54" s="143">
        <v>119405.4186</v>
      </c>
      <c r="J54" s="144"/>
    </row>
    <row r="55" spans="1:11" x14ac:dyDescent="0.2">
      <c r="A55" s="137" t="s">
        <v>141</v>
      </c>
      <c r="B55" s="138" t="s">
        <v>72</v>
      </c>
      <c r="C55" s="138">
        <v>9957</v>
      </c>
      <c r="D55" s="139" t="s">
        <v>142</v>
      </c>
      <c r="E55" s="153">
        <v>52</v>
      </c>
      <c r="F55" s="137" t="s">
        <v>59</v>
      </c>
      <c r="G55" s="141">
        <v>778.33</v>
      </c>
      <c r="H55" s="142">
        <v>983.49</v>
      </c>
      <c r="I55" s="143">
        <v>51141.48</v>
      </c>
      <c r="J55" s="144"/>
    </row>
    <row r="56" spans="1:11" ht="28.5" x14ac:dyDescent="0.2">
      <c r="A56" s="137" t="s">
        <v>143</v>
      </c>
      <c r="B56" s="138" t="s">
        <v>72</v>
      </c>
      <c r="C56" s="138">
        <v>9956</v>
      </c>
      <c r="D56" s="139" t="s">
        <v>144</v>
      </c>
      <c r="E56" s="153">
        <v>52</v>
      </c>
      <c r="F56" s="137" t="s">
        <v>59</v>
      </c>
      <c r="G56" s="141">
        <v>266.32</v>
      </c>
      <c r="H56" s="142">
        <v>336.52</v>
      </c>
      <c r="I56" s="143">
        <v>17499.04</v>
      </c>
      <c r="J56" s="144"/>
    </row>
    <row r="57" spans="1:11" ht="42.75" x14ac:dyDescent="0.2">
      <c r="A57" s="155" t="s">
        <v>145</v>
      </c>
      <c r="B57" s="138" t="s">
        <v>56</v>
      </c>
      <c r="C57" s="138" t="s">
        <v>146</v>
      </c>
      <c r="D57" s="157" t="s">
        <v>1123</v>
      </c>
      <c r="E57" s="167">
        <v>1220.1600000000001</v>
      </c>
      <c r="F57" s="155" t="s">
        <v>101</v>
      </c>
      <c r="G57" s="141">
        <v>274.10000000000002</v>
      </c>
      <c r="H57" s="142">
        <v>346.35</v>
      </c>
      <c r="I57" s="143">
        <v>422602.41600000008</v>
      </c>
      <c r="J57" s="144"/>
    </row>
    <row r="58" spans="1:11" ht="71.25" x14ac:dyDescent="0.2">
      <c r="A58" s="155" t="s">
        <v>147</v>
      </c>
      <c r="B58" s="138" t="s">
        <v>49</v>
      </c>
      <c r="C58" s="138">
        <v>92417</v>
      </c>
      <c r="D58" s="139" t="s">
        <v>148</v>
      </c>
      <c r="E58" s="156">
        <v>371.52</v>
      </c>
      <c r="F58" s="155" t="s">
        <v>62</v>
      </c>
      <c r="G58" s="166">
        <v>124.07</v>
      </c>
      <c r="H58" s="142">
        <v>156.77000000000001</v>
      </c>
      <c r="I58" s="143">
        <v>58243.190399999999</v>
      </c>
      <c r="J58" s="144"/>
    </row>
    <row r="59" spans="1:11" ht="28.5" x14ac:dyDescent="0.2">
      <c r="A59" s="168">
        <v>40270</v>
      </c>
      <c r="B59" s="138" t="s">
        <v>56</v>
      </c>
      <c r="C59" s="138" t="s">
        <v>149</v>
      </c>
      <c r="D59" s="169" t="s">
        <v>150</v>
      </c>
      <c r="E59" s="167">
        <v>2977.35</v>
      </c>
      <c r="F59" s="155" t="s">
        <v>62</v>
      </c>
      <c r="G59" s="141">
        <v>13.209999999999999</v>
      </c>
      <c r="H59" s="142">
        <v>16.689999999999998</v>
      </c>
      <c r="I59" s="143">
        <v>49691.971499999992</v>
      </c>
      <c r="J59" s="144"/>
    </row>
    <row r="60" spans="1:11" x14ac:dyDescent="0.2">
      <c r="A60" s="168">
        <v>40635</v>
      </c>
      <c r="B60" s="138" t="s">
        <v>1117</v>
      </c>
      <c r="C60" s="138" t="s">
        <v>1119</v>
      </c>
      <c r="D60" s="169" t="s">
        <v>152</v>
      </c>
      <c r="E60" s="167">
        <v>2977.35</v>
      </c>
      <c r="F60" s="155" t="s">
        <v>62</v>
      </c>
      <c r="G60" s="141">
        <v>0.99974391760000003</v>
      </c>
      <c r="H60" s="142">
        <v>1.2597439176</v>
      </c>
      <c r="I60" s="143">
        <v>3750.6985530663601</v>
      </c>
      <c r="J60" s="144"/>
    </row>
    <row r="61" spans="1:11" x14ac:dyDescent="0.2">
      <c r="A61" s="146"/>
      <c r="B61" s="170"/>
      <c r="C61" s="170"/>
      <c r="D61" s="170"/>
      <c r="E61" s="170"/>
      <c r="F61" s="170"/>
      <c r="G61" s="171"/>
      <c r="H61" s="172" t="s">
        <v>54</v>
      </c>
      <c r="I61" s="150">
        <v>909390.01125306624</v>
      </c>
      <c r="J61" s="158"/>
      <c r="K61" s="115"/>
    </row>
    <row r="62" spans="1:11" x14ac:dyDescent="0.2">
      <c r="A62" s="174"/>
      <c r="B62" s="170"/>
      <c r="C62" s="170"/>
      <c r="D62" s="170"/>
      <c r="E62" s="170"/>
      <c r="F62" s="170"/>
      <c r="G62" s="171"/>
      <c r="H62" s="172" t="s">
        <v>54</v>
      </c>
      <c r="I62" s="173">
        <v>2418124.7296557152</v>
      </c>
      <c r="J62" s="158"/>
      <c r="K62" s="115"/>
    </row>
    <row r="63" spans="1:11" x14ac:dyDescent="0.2">
      <c r="A63" s="174"/>
      <c r="B63" s="170"/>
      <c r="C63" s="170"/>
      <c r="D63" s="170"/>
      <c r="E63" s="170"/>
      <c r="F63" s="170"/>
      <c r="G63" s="171"/>
      <c r="H63" s="175"/>
      <c r="I63" s="176"/>
      <c r="J63" s="158"/>
      <c r="K63" s="115"/>
    </row>
    <row r="64" spans="1:11" ht="30" x14ac:dyDescent="0.2">
      <c r="A64" s="132">
        <v>5</v>
      </c>
      <c r="B64" s="159"/>
      <c r="C64" s="159"/>
      <c r="D64" s="134" t="s">
        <v>153</v>
      </c>
      <c r="E64" s="135"/>
      <c r="F64" s="135"/>
      <c r="G64" s="151"/>
      <c r="H64" s="135"/>
      <c r="I64" s="152"/>
      <c r="J64" s="63"/>
      <c r="K64" s="115"/>
    </row>
    <row r="65" spans="1:11" x14ac:dyDescent="0.2">
      <c r="A65" s="160" t="s">
        <v>154</v>
      </c>
      <c r="B65" s="161"/>
      <c r="C65" s="161"/>
      <c r="D65" s="162" t="s">
        <v>155</v>
      </c>
      <c r="E65" s="163"/>
      <c r="F65" s="163"/>
      <c r="G65" s="164"/>
      <c r="H65" s="163"/>
      <c r="I65" s="165"/>
      <c r="J65" s="63"/>
      <c r="K65" s="115"/>
    </row>
    <row r="66" spans="1:11" ht="28.5" x14ac:dyDescent="0.2">
      <c r="A66" s="137" t="s">
        <v>156</v>
      </c>
      <c r="B66" s="138" t="s">
        <v>89</v>
      </c>
      <c r="C66" s="138" t="s">
        <v>90</v>
      </c>
      <c r="D66" s="139" t="s">
        <v>91</v>
      </c>
      <c r="E66" s="153">
        <v>133.21</v>
      </c>
      <c r="F66" s="137" t="s">
        <v>92</v>
      </c>
      <c r="G66" s="141">
        <v>57.86</v>
      </c>
      <c r="H66" s="142">
        <v>73.11</v>
      </c>
      <c r="I66" s="143">
        <v>9738.9831000000013</v>
      </c>
      <c r="J66" s="144"/>
    </row>
    <row r="67" spans="1:11" x14ac:dyDescent="0.2">
      <c r="A67" s="137" t="s">
        <v>157</v>
      </c>
      <c r="B67" s="138" t="s">
        <v>49</v>
      </c>
      <c r="C67" s="138">
        <v>72820</v>
      </c>
      <c r="D67" s="139" t="s">
        <v>158</v>
      </c>
      <c r="E67" s="153">
        <v>20</v>
      </c>
      <c r="F67" s="137" t="s">
        <v>59</v>
      </c>
      <c r="G67" s="141">
        <v>43.99</v>
      </c>
      <c r="H67" s="142">
        <v>55.58</v>
      </c>
      <c r="I67" s="143">
        <v>1111.5999999999999</v>
      </c>
      <c r="J67" s="144"/>
    </row>
    <row r="68" spans="1:11" ht="57" x14ac:dyDescent="0.2">
      <c r="A68" s="155" t="s">
        <v>159</v>
      </c>
      <c r="B68" s="138" t="s">
        <v>49</v>
      </c>
      <c r="C68" s="138">
        <v>90811</v>
      </c>
      <c r="D68" s="139" t="s">
        <v>160</v>
      </c>
      <c r="E68" s="156">
        <v>200</v>
      </c>
      <c r="F68" s="155" t="s">
        <v>161</v>
      </c>
      <c r="G68" s="141">
        <v>162.91</v>
      </c>
      <c r="H68" s="142">
        <v>205.85</v>
      </c>
      <c r="I68" s="143">
        <v>41170</v>
      </c>
      <c r="J68" s="144"/>
    </row>
    <row r="69" spans="1:11" ht="28.5" x14ac:dyDescent="0.2">
      <c r="A69" s="137" t="s">
        <v>162</v>
      </c>
      <c r="B69" s="138" t="s">
        <v>49</v>
      </c>
      <c r="C69" s="138">
        <v>95579</v>
      </c>
      <c r="D69" s="139" t="s">
        <v>163</v>
      </c>
      <c r="E69" s="140">
        <v>1514.88</v>
      </c>
      <c r="F69" s="137" t="s">
        <v>161</v>
      </c>
      <c r="G69" s="141">
        <v>9</v>
      </c>
      <c r="H69" s="142">
        <v>11.37</v>
      </c>
      <c r="I69" s="143">
        <v>17224.185600000001</v>
      </c>
      <c r="J69" s="144"/>
    </row>
    <row r="70" spans="1:11" ht="28.5" x14ac:dyDescent="0.2">
      <c r="A70" s="137" t="s">
        <v>164</v>
      </c>
      <c r="B70" s="138" t="s">
        <v>49</v>
      </c>
      <c r="C70" s="138">
        <v>95584</v>
      </c>
      <c r="D70" s="139" t="s">
        <v>165</v>
      </c>
      <c r="E70" s="153">
        <v>214.62</v>
      </c>
      <c r="F70" s="137" t="s">
        <v>101</v>
      </c>
      <c r="G70" s="141">
        <v>13</v>
      </c>
      <c r="H70" s="142">
        <v>16.420000000000002</v>
      </c>
      <c r="I70" s="143">
        <v>3524.0604000000003</v>
      </c>
      <c r="J70" s="144"/>
    </row>
    <row r="71" spans="1:11" ht="28.5" x14ac:dyDescent="0.2">
      <c r="A71" s="155" t="s">
        <v>166</v>
      </c>
      <c r="B71" s="138" t="s">
        <v>89</v>
      </c>
      <c r="C71" s="138" t="s">
        <v>130</v>
      </c>
      <c r="D71" s="169" t="s">
        <v>131</v>
      </c>
      <c r="E71" s="156">
        <v>1</v>
      </c>
      <c r="F71" s="155" t="s">
        <v>132</v>
      </c>
      <c r="G71" s="141">
        <v>2544.64</v>
      </c>
      <c r="H71" s="142">
        <v>3215.4</v>
      </c>
      <c r="I71" s="143">
        <v>3215.4</v>
      </c>
      <c r="J71" s="144"/>
    </row>
    <row r="72" spans="1:11" x14ac:dyDescent="0.2">
      <c r="A72" s="146"/>
      <c r="B72" s="147"/>
      <c r="C72" s="147"/>
      <c r="D72" s="147"/>
      <c r="E72" s="147"/>
      <c r="F72" s="147"/>
      <c r="G72" s="148"/>
      <c r="H72" s="149" t="s">
        <v>54</v>
      </c>
      <c r="I72" s="150">
        <v>75984.229099999997</v>
      </c>
      <c r="J72" s="177"/>
      <c r="K72" s="115"/>
    </row>
    <row r="73" spans="1:11" x14ac:dyDescent="0.2">
      <c r="A73" s="160" t="s">
        <v>167</v>
      </c>
      <c r="B73" s="161"/>
      <c r="C73" s="161"/>
      <c r="D73" s="162" t="s">
        <v>168</v>
      </c>
      <c r="E73" s="163"/>
      <c r="F73" s="163"/>
      <c r="G73" s="164"/>
      <c r="H73" s="163"/>
      <c r="I73" s="165"/>
      <c r="J73" s="158"/>
      <c r="K73" s="115"/>
    </row>
    <row r="74" spans="1:11" ht="42.75" x14ac:dyDescent="0.2">
      <c r="A74" s="137" t="s">
        <v>169</v>
      </c>
      <c r="B74" s="138" t="s">
        <v>56</v>
      </c>
      <c r="C74" s="138" t="s">
        <v>94</v>
      </c>
      <c r="D74" s="157" t="s">
        <v>1122</v>
      </c>
      <c r="E74" s="153">
        <v>12</v>
      </c>
      <c r="F74" s="137" t="s">
        <v>95</v>
      </c>
      <c r="G74" s="141">
        <v>158.01</v>
      </c>
      <c r="H74" s="142">
        <v>199.66</v>
      </c>
      <c r="I74" s="143">
        <v>2395.92</v>
      </c>
      <c r="J74" s="144"/>
    </row>
    <row r="75" spans="1:11" x14ac:dyDescent="0.2">
      <c r="A75" s="137" t="s">
        <v>170</v>
      </c>
      <c r="B75" s="138" t="s">
        <v>56</v>
      </c>
      <c r="C75" s="138" t="s">
        <v>1116</v>
      </c>
      <c r="D75" s="139" t="s">
        <v>97</v>
      </c>
      <c r="E75" s="153">
        <v>12</v>
      </c>
      <c r="F75" s="137" t="s">
        <v>62</v>
      </c>
      <c r="G75" s="141">
        <v>1.7</v>
      </c>
      <c r="H75" s="142">
        <v>2.14</v>
      </c>
      <c r="I75" s="143">
        <v>25.68</v>
      </c>
      <c r="J75" s="144"/>
    </row>
    <row r="76" spans="1:11" ht="47.25" customHeight="1" x14ac:dyDescent="0.2">
      <c r="A76" s="155" t="s">
        <v>171</v>
      </c>
      <c r="B76" s="138" t="s">
        <v>56</v>
      </c>
      <c r="C76" s="138" t="s">
        <v>172</v>
      </c>
      <c r="D76" s="139" t="s">
        <v>173</v>
      </c>
      <c r="E76" s="156">
        <v>51.2</v>
      </c>
      <c r="F76" s="155" t="s">
        <v>62</v>
      </c>
      <c r="G76" s="141">
        <v>78</v>
      </c>
      <c r="H76" s="142">
        <v>98.56</v>
      </c>
      <c r="I76" s="143">
        <v>5046.2720000000008</v>
      </c>
      <c r="J76" s="144"/>
    </row>
    <row r="77" spans="1:11" ht="28.5" x14ac:dyDescent="0.2">
      <c r="A77" s="137" t="s">
        <v>174</v>
      </c>
      <c r="B77" s="138" t="s">
        <v>49</v>
      </c>
      <c r="C77" s="138" t="s">
        <v>103</v>
      </c>
      <c r="D77" s="139" t="s">
        <v>104</v>
      </c>
      <c r="E77" s="153">
        <v>9.6</v>
      </c>
      <c r="F77" s="137" t="s">
        <v>92</v>
      </c>
      <c r="G77" s="141">
        <v>589.05999999999995</v>
      </c>
      <c r="H77" s="142">
        <v>744.33</v>
      </c>
      <c r="I77" s="143">
        <v>7145.5680000000002</v>
      </c>
      <c r="J77" s="144"/>
    </row>
    <row r="78" spans="1:11" ht="28.5" x14ac:dyDescent="0.2">
      <c r="A78" s="137" t="s">
        <v>175</v>
      </c>
      <c r="B78" s="138" t="s">
        <v>49</v>
      </c>
      <c r="C78" s="138">
        <v>96543</v>
      </c>
      <c r="D78" s="139" t="s">
        <v>176</v>
      </c>
      <c r="E78" s="153">
        <v>253.2</v>
      </c>
      <c r="F78" s="137" t="s">
        <v>101</v>
      </c>
      <c r="G78" s="141">
        <v>16</v>
      </c>
      <c r="H78" s="142">
        <v>20.21</v>
      </c>
      <c r="I78" s="143">
        <v>5117.1719999999996</v>
      </c>
      <c r="J78" s="144"/>
    </row>
    <row r="79" spans="1:11" ht="28.5" x14ac:dyDescent="0.2">
      <c r="A79" s="137" t="s">
        <v>177</v>
      </c>
      <c r="B79" s="138" t="s">
        <v>49</v>
      </c>
      <c r="C79" s="138">
        <v>96544</v>
      </c>
      <c r="D79" s="139" t="s">
        <v>178</v>
      </c>
      <c r="E79" s="153">
        <v>24.5</v>
      </c>
      <c r="F79" s="137" t="s">
        <v>101</v>
      </c>
      <c r="G79" s="141">
        <v>14.99</v>
      </c>
      <c r="H79" s="142">
        <v>18.940000000000001</v>
      </c>
      <c r="I79" s="143">
        <v>464.03000000000003</v>
      </c>
      <c r="J79" s="144"/>
    </row>
    <row r="80" spans="1:11" ht="28.5" x14ac:dyDescent="0.2">
      <c r="A80" s="137" t="s">
        <v>179</v>
      </c>
      <c r="B80" s="138" t="s">
        <v>49</v>
      </c>
      <c r="C80" s="138">
        <v>96546</v>
      </c>
      <c r="D80" s="139" t="s">
        <v>180</v>
      </c>
      <c r="E80" s="153">
        <v>293.2</v>
      </c>
      <c r="F80" s="137" t="s">
        <v>101</v>
      </c>
      <c r="G80" s="141">
        <v>12</v>
      </c>
      <c r="H80" s="142">
        <v>15.16</v>
      </c>
      <c r="I80" s="143">
        <v>4444.9120000000003</v>
      </c>
      <c r="J80" s="144"/>
    </row>
    <row r="81" spans="1:11" x14ac:dyDescent="0.2">
      <c r="A81" s="146"/>
      <c r="B81" s="147"/>
      <c r="C81" s="147"/>
      <c r="D81" s="147"/>
      <c r="E81" s="147"/>
      <c r="F81" s="147"/>
      <c r="G81" s="148"/>
      <c r="H81" s="149" t="s">
        <v>54</v>
      </c>
      <c r="I81" s="150">
        <v>24639.554</v>
      </c>
      <c r="J81" s="177"/>
      <c r="K81" s="115"/>
    </row>
    <row r="82" spans="1:11" x14ac:dyDescent="0.2">
      <c r="A82" s="160" t="s">
        <v>181</v>
      </c>
      <c r="B82" s="161"/>
      <c r="C82" s="161"/>
      <c r="D82" s="162" t="s">
        <v>182</v>
      </c>
      <c r="E82" s="163"/>
      <c r="F82" s="163"/>
      <c r="G82" s="164"/>
      <c r="H82" s="163"/>
      <c r="I82" s="165"/>
      <c r="J82" s="177"/>
      <c r="K82" s="115"/>
    </row>
    <row r="83" spans="1:11" ht="28.5" x14ac:dyDescent="0.2">
      <c r="A83" s="155" t="s">
        <v>183</v>
      </c>
      <c r="B83" s="138" t="s">
        <v>69</v>
      </c>
      <c r="C83" s="138">
        <v>20756</v>
      </c>
      <c r="D83" s="139" t="s">
        <v>136</v>
      </c>
      <c r="E83" s="156">
        <v>336</v>
      </c>
      <c r="F83" s="155" t="s">
        <v>92</v>
      </c>
      <c r="G83" s="141">
        <v>317.72000000000003</v>
      </c>
      <c r="H83" s="142">
        <v>401.47</v>
      </c>
      <c r="I83" s="143">
        <v>134893.92000000001</v>
      </c>
      <c r="J83" s="144"/>
    </row>
    <row r="84" spans="1:11" ht="42.75" x14ac:dyDescent="0.2">
      <c r="A84" s="137" t="s">
        <v>184</v>
      </c>
      <c r="B84" s="138" t="s">
        <v>56</v>
      </c>
      <c r="C84" s="138" t="s">
        <v>94</v>
      </c>
      <c r="D84" s="157" t="s">
        <v>1122</v>
      </c>
      <c r="E84" s="153">
        <v>682.5</v>
      </c>
      <c r="F84" s="137" t="s">
        <v>95</v>
      </c>
      <c r="G84" s="141">
        <v>158.01</v>
      </c>
      <c r="H84" s="142">
        <v>199.66</v>
      </c>
      <c r="I84" s="143">
        <v>136267.95000000001</v>
      </c>
      <c r="J84" s="144"/>
    </row>
    <row r="85" spans="1:11" x14ac:dyDescent="0.2">
      <c r="A85" s="137" t="s">
        <v>185</v>
      </c>
      <c r="B85" s="138" t="s">
        <v>56</v>
      </c>
      <c r="C85" s="138" t="s">
        <v>1116</v>
      </c>
      <c r="D85" s="139" t="s">
        <v>97</v>
      </c>
      <c r="E85" s="153">
        <v>682.5</v>
      </c>
      <c r="F85" s="137" t="s">
        <v>62</v>
      </c>
      <c r="G85" s="141">
        <v>1.7</v>
      </c>
      <c r="H85" s="142">
        <v>2.14</v>
      </c>
      <c r="I85" s="143">
        <v>1460.5500000000002</v>
      </c>
      <c r="J85" s="144"/>
    </row>
    <row r="86" spans="1:11" ht="42.75" x14ac:dyDescent="0.2">
      <c r="A86" s="155" t="s">
        <v>186</v>
      </c>
      <c r="B86" s="138" t="s">
        <v>56</v>
      </c>
      <c r="C86" s="138" t="s">
        <v>99</v>
      </c>
      <c r="D86" s="139" t="s">
        <v>100</v>
      </c>
      <c r="E86" s="156">
        <v>4.07</v>
      </c>
      <c r="F86" s="155" t="s">
        <v>101</v>
      </c>
      <c r="G86" s="141">
        <v>72.5</v>
      </c>
      <c r="H86" s="142">
        <v>91.61</v>
      </c>
      <c r="I86" s="143">
        <v>372.85270000000003</v>
      </c>
      <c r="J86" s="144"/>
    </row>
    <row r="87" spans="1:11" ht="42.75" x14ac:dyDescent="0.2">
      <c r="A87" s="155" t="s">
        <v>187</v>
      </c>
      <c r="B87" s="138" t="s">
        <v>56</v>
      </c>
      <c r="C87" s="138" t="s">
        <v>172</v>
      </c>
      <c r="D87" s="139" t="s">
        <v>173</v>
      </c>
      <c r="E87" s="167">
        <v>1023.55</v>
      </c>
      <c r="F87" s="155" t="s">
        <v>62</v>
      </c>
      <c r="G87" s="141">
        <v>78</v>
      </c>
      <c r="H87" s="142">
        <v>98.56</v>
      </c>
      <c r="I87" s="143">
        <v>100881.088</v>
      </c>
      <c r="J87" s="144"/>
    </row>
    <row r="88" spans="1:11" ht="28.5" x14ac:dyDescent="0.2">
      <c r="A88" s="137" t="s">
        <v>188</v>
      </c>
      <c r="B88" s="138" t="s">
        <v>49</v>
      </c>
      <c r="C88" s="138" t="s">
        <v>103</v>
      </c>
      <c r="D88" s="139" t="s">
        <v>104</v>
      </c>
      <c r="E88" s="153">
        <v>284.79000000000002</v>
      </c>
      <c r="F88" s="137" t="s">
        <v>92</v>
      </c>
      <c r="G88" s="141">
        <v>589.05999999999995</v>
      </c>
      <c r="H88" s="142">
        <v>744.33</v>
      </c>
      <c r="I88" s="143">
        <v>211977.74070000002</v>
      </c>
      <c r="J88" s="144"/>
    </row>
    <row r="89" spans="1:11" x14ac:dyDescent="0.2">
      <c r="A89" s="137" t="s">
        <v>189</v>
      </c>
      <c r="B89" s="138" t="s">
        <v>72</v>
      </c>
      <c r="C89" s="138">
        <v>9957</v>
      </c>
      <c r="D89" s="139" t="s">
        <v>142</v>
      </c>
      <c r="E89" s="153">
        <v>80</v>
      </c>
      <c r="F89" s="137" t="s">
        <v>59</v>
      </c>
      <c r="G89" s="141">
        <v>778.33</v>
      </c>
      <c r="H89" s="142">
        <v>983.49</v>
      </c>
      <c r="I89" s="143">
        <v>78679.199999999997</v>
      </c>
      <c r="J89" s="144"/>
    </row>
    <row r="90" spans="1:11" ht="28.5" x14ac:dyDescent="0.2">
      <c r="A90" s="137" t="s">
        <v>190</v>
      </c>
      <c r="B90" s="138" t="s">
        <v>72</v>
      </c>
      <c r="C90" s="138">
        <v>9956</v>
      </c>
      <c r="D90" s="139" t="s">
        <v>144</v>
      </c>
      <c r="E90" s="153">
        <v>80</v>
      </c>
      <c r="F90" s="137" t="s">
        <v>59</v>
      </c>
      <c r="G90" s="141">
        <v>266.32</v>
      </c>
      <c r="H90" s="142">
        <v>336.52</v>
      </c>
      <c r="I90" s="143">
        <v>26921.599999999999</v>
      </c>
      <c r="J90" s="144"/>
    </row>
    <row r="91" spans="1:11" ht="42.75" x14ac:dyDescent="0.2">
      <c r="A91" s="155" t="s">
        <v>191</v>
      </c>
      <c r="B91" s="138" t="s">
        <v>56</v>
      </c>
      <c r="C91" s="138" t="s">
        <v>146</v>
      </c>
      <c r="D91" s="157" t="s">
        <v>1123</v>
      </c>
      <c r="E91" s="167">
        <v>1747.82</v>
      </c>
      <c r="F91" s="155" t="s">
        <v>101</v>
      </c>
      <c r="G91" s="141">
        <v>274.10000000000002</v>
      </c>
      <c r="H91" s="142">
        <v>346.35</v>
      </c>
      <c r="I91" s="143">
        <v>605357.45700000005</v>
      </c>
      <c r="J91" s="144"/>
    </row>
    <row r="92" spans="1:11" ht="42.75" x14ac:dyDescent="0.2">
      <c r="A92" s="168">
        <v>40301</v>
      </c>
      <c r="B92" s="138" t="s">
        <v>49</v>
      </c>
      <c r="C92" s="138">
        <v>92917</v>
      </c>
      <c r="D92" s="139" t="s">
        <v>192</v>
      </c>
      <c r="E92" s="156">
        <v>877.4</v>
      </c>
      <c r="F92" s="155" t="s">
        <v>101</v>
      </c>
      <c r="G92" s="141">
        <v>12.99</v>
      </c>
      <c r="H92" s="142">
        <v>16.41</v>
      </c>
      <c r="I92" s="143">
        <v>14398.134</v>
      </c>
      <c r="J92" s="144"/>
    </row>
    <row r="93" spans="1:11" ht="42.75" x14ac:dyDescent="0.2">
      <c r="A93" s="168">
        <v>40666</v>
      </c>
      <c r="B93" s="138" t="s">
        <v>49</v>
      </c>
      <c r="C93" s="138">
        <v>92915</v>
      </c>
      <c r="D93" s="139" t="s">
        <v>193</v>
      </c>
      <c r="E93" s="156">
        <v>301.10000000000002</v>
      </c>
      <c r="F93" s="155" t="s">
        <v>101</v>
      </c>
      <c r="G93" s="141">
        <v>15.69</v>
      </c>
      <c r="H93" s="142">
        <v>19.82</v>
      </c>
      <c r="I93" s="143">
        <v>5967.8020000000006</v>
      </c>
      <c r="J93" s="144"/>
    </row>
    <row r="94" spans="1:11" ht="42.75" x14ac:dyDescent="0.2">
      <c r="A94" s="168">
        <v>41032</v>
      </c>
      <c r="B94" s="138" t="s">
        <v>49</v>
      </c>
      <c r="C94" s="138">
        <v>92788</v>
      </c>
      <c r="D94" s="139" t="s">
        <v>194</v>
      </c>
      <c r="E94" s="167">
        <v>7612.7</v>
      </c>
      <c r="F94" s="155" t="s">
        <v>101</v>
      </c>
      <c r="G94" s="141">
        <v>9</v>
      </c>
      <c r="H94" s="142">
        <v>11.37</v>
      </c>
      <c r="I94" s="143">
        <v>86556.39899999999</v>
      </c>
      <c r="J94" s="144"/>
    </row>
    <row r="95" spans="1:11" ht="42.75" x14ac:dyDescent="0.2">
      <c r="A95" s="168">
        <v>41397</v>
      </c>
      <c r="B95" s="138" t="s">
        <v>49</v>
      </c>
      <c r="C95" s="138">
        <v>92776</v>
      </c>
      <c r="D95" s="139" t="s">
        <v>195</v>
      </c>
      <c r="E95" s="167">
        <v>1226.0999999999999</v>
      </c>
      <c r="F95" s="155" t="s">
        <v>101</v>
      </c>
      <c r="G95" s="141">
        <v>15.72</v>
      </c>
      <c r="H95" s="142">
        <v>19.86</v>
      </c>
      <c r="I95" s="143">
        <v>24350.345999999998</v>
      </c>
      <c r="J95" s="144"/>
    </row>
    <row r="96" spans="1:11" ht="42.75" x14ac:dyDescent="0.2">
      <c r="A96" s="168">
        <v>41762</v>
      </c>
      <c r="B96" s="138" t="s">
        <v>49</v>
      </c>
      <c r="C96" s="138">
        <v>92777</v>
      </c>
      <c r="D96" s="139" t="s">
        <v>118</v>
      </c>
      <c r="E96" s="167">
        <v>2069</v>
      </c>
      <c r="F96" s="155" t="s">
        <v>101</v>
      </c>
      <c r="G96" s="141">
        <v>14.5</v>
      </c>
      <c r="H96" s="142">
        <v>18.32</v>
      </c>
      <c r="I96" s="143">
        <v>37904.080000000002</v>
      </c>
      <c r="J96" s="144"/>
    </row>
    <row r="97" spans="1:11" ht="57" x14ac:dyDescent="0.2">
      <c r="A97" s="168">
        <v>42127</v>
      </c>
      <c r="B97" s="138" t="s">
        <v>49</v>
      </c>
      <c r="C97" s="138">
        <v>92782</v>
      </c>
      <c r="D97" s="139" t="s">
        <v>196</v>
      </c>
      <c r="E97" s="167">
        <v>4308.8999999999996</v>
      </c>
      <c r="F97" s="155" t="s">
        <v>101</v>
      </c>
      <c r="G97" s="141">
        <v>9.9600000000000009</v>
      </c>
      <c r="H97" s="142">
        <v>12.58</v>
      </c>
      <c r="I97" s="143">
        <v>54205.961999999992</v>
      </c>
      <c r="J97" s="144"/>
    </row>
    <row r="98" spans="1:11" ht="42.75" x14ac:dyDescent="0.2">
      <c r="A98" s="168">
        <v>42493</v>
      </c>
      <c r="B98" s="138" t="s">
        <v>56</v>
      </c>
      <c r="C98" s="138" t="s">
        <v>113</v>
      </c>
      <c r="D98" s="139" t="s">
        <v>114</v>
      </c>
      <c r="E98" s="156">
        <v>573.36</v>
      </c>
      <c r="F98" s="155" t="s">
        <v>115</v>
      </c>
      <c r="G98" s="141">
        <v>3.99</v>
      </c>
      <c r="H98" s="142">
        <v>5.04</v>
      </c>
      <c r="I98" s="143">
        <v>2889.7344000000003</v>
      </c>
      <c r="J98" s="144"/>
    </row>
    <row r="99" spans="1:11" ht="42.75" x14ac:dyDescent="0.2">
      <c r="A99" s="168">
        <v>42858</v>
      </c>
      <c r="B99" s="138" t="s">
        <v>49</v>
      </c>
      <c r="C99" s="138">
        <v>97063</v>
      </c>
      <c r="D99" s="139" t="s">
        <v>197</v>
      </c>
      <c r="E99" s="156">
        <v>286.68</v>
      </c>
      <c r="F99" s="155" t="s">
        <v>95</v>
      </c>
      <c r="G99" s="141">
        <v>7.81</v>
      </c>
      <c r="H99" s="142">
        <v>9.86</v>
      </c>
      <c r="I99" s="143">
        <v>2826.6648</v>
      </c>
      <c r="J99" s="144"/>
    </row>
    <row r="100" spans="1:11" ht="28.5" x14ac:dyDescent="0.2">
      <c r="A100" s="168">
        <v>43223</v>
      </c>
      <c r="B100" s="138" t="s">
        <v>49</v>
      </c>
      <c r="C100" s="138">
        <v>72898</v>
      </c>
      <c r="D100" s="169" t="s">
        <v>124</v>
      </c>
      <c r="E100" s="156">
        <v>43.68</v>
      </c>
      <c r="F100" s="155" t="s">
        <v>125</v>
      </c>
      <c r="G100" s="141">
        <v>3.51</v>
      </c>
      <c r="H100" s="142">
        <v>4.43</v>
      </c>
      <c r="I100" s="143">
        <v>193.50239999999999</v>
      </c>
      <c r="J100" s="144"/>
    </row>
    <row r="101" spans="1:11" ht="42.75" x14ac:dyDescent="0.2">
      <c r="A101" s="168">
        <v>43588</v>
      </c>
      <c r="B101" s="138" t="s">
        <v>49</v>
      </c>
      <c r="C101" s="138">
        <v>97914</v>
      </c>
      <c r="D101" s="139" t="s">
        <v>126</v>
      </c>
      <c r="E101" s="156">
        <v>829.92</v>
      </c>
      <c r="F101" s="155" t="s">
        <v>127</v>
      </c>
      <c r="G101" s="141">
        <v>1.75</v>
      </c>
      <c r="H101" s="142">
        <v>2.21</v>
      </c>
      <c r="I101" s="143">
        <v>1834.1231999999998</v>
      </c>
      <c r="J101" s="144"/>
    </row>
    <row r="102" spans="1:11" ht="28.5" x14ac:dyDescent="0.2">
      <c r="A102" s="168">
        <v>43954</v>
      </c>
      <c r="B102" s="138" t="s">
        <v>49</v>
      </c>
      <c r="C102" s="138" t="s">
        <v>128</v>
      </c>
      <c r="D102" s="169" t="s">
        <v>129</v>
      </c>
      <c r="E102" s="156">
        <v>43.68</v>
      </c>
      <c r="F102" s="155" t="s">
        <v>125</v>
      </c>
      <c r="G102" s="141">
        <v>1</v>
      </c>
      <c r="H102" s="142">
        <v>1.26</v>
      </c>
      <c r="I102" s="143">
        <v>55.036799999999999</v>
      </c>
      <c r="J102" s="144"/>
    </row>
    <row r="103" spans="1:11" x14ac:dyDescent="0.2">
      <c r="A103" s="146"/>
      <c r="B103" s="170"/>
      <c r="C103" s="170"/>
      <c r="D103" s="170"/>
      <c r="E103" s="170"/>
      <c r="F103" s="170"/>
      <c r="G103" s="171"/>
      <c r="H103" s="172" t="s">
        <v>54</v>
      </c>
      <c r="I103" s="173">
        <v>1527994.1429999999</v>
      </c>
      <c r="J103" s="158"/>
      <c r="K103" s="115"/>
    </row>
    <row r="104" spans="1:11" x14ac:dyDescent="0.2">
      <c r="A104" s="160" t="s">
        <v>198</v>
      </c>
      <c r="B104" s="161"/>
      <c r="C104" s="161"/>
      <c r="D104" s="162" t="s">
        <v>199</v>
      </c>
      <c r="E104" s="163"/>
      <c r="F104" s="163"/>
      <c r="G104" s="164"/>
      <c r="H104" s="163"/>
      <c r="I104" s="165"/>
      <c r="J104" s="158"/>
      <c r="K104" s="115"/>
    </row>
    <row r="105" spans="1:11" x14ac:dyDescent="0.2">
      <c r="A105" s="137" t="s">
        <v>200</v>
      </c>
      <c r="B105" s="138" t="s">
        <v>49</v>
      </c>
      <c r="C105" s="138" t="s">
        <v>106</v>
      </c>
      <c r="D105" s="139" t="s">
        <v>107</v>
      </c>
      <c r="E105" s="140">
        <v>1020</v>
      </c>
      <c r="F105" s="137" t="s">
        <v>62</v>
      </c>
      <c r="G105" s="141">
        <v>4.13</v>
      </c>
      <c r="H105" s="142">
        <v>5.21</v>
      </c>
      <c r="I105" s="143">
        <v>5314.2</v>
      </c>
      <c r="J105" s="144"/>
    </row>
    <row r="106" spans="1:11" ht="42.75" x14ac:dyDescent="0.2">
      <c r="A106" s="155" t="s">
        <v>201</v>
      </c>
      <c r="B106" s="138" t="s">
        <v>56</v>
      </c>
      <c r="C106" s="138" t="s">
        <v>202</v>
      </c>
      <c r="D106" s="139" t="s">
        <v>203</v>
      </c>
      <c r="E106" s="156">
        <v>9</v>
      </c>
      <c r="F106" s="155" t="s">
        <v>204</v>
      </c>
      <c r="G106" s="141">
        <v>46000</v>
      </c>
      <c r="H106" s="142">
        <v>58125.599999999999</v>
      </c>
      <c r="I106" s="143">
        <v>523130.39999999997</v>
      </c>
      <c r="J106" s="144"/>
    </row>
    <row r="107" spans="1:11" ht="28.5" x14ac:dyDescent="0.2">
      <c r="A107" s="155" t="s">
        <v>205</v>
      </c>
      <c r="B107" s="138" t="s">
        <v>49</v>
      </c>
      <c r="C107" s="138">
        <v>72898</v>
      </c>
      <c r="D107" s="169" t="s">
        <v>124</v>
      </c>
      <c r="E107" s="156">
        <v>132.6</v>
      </c>
      <c r="F107" s="155" t="s">
        <v>125</v>
      </c>
      <c r="G107" s="141">
        <v>3.51</v>
      </c>
      <c r="H107" s="142">
        <v>4.43</v>
      </c>
      <c r="I107" s="143">
        <v>587.41799999999989</v>
      </c>
      <c r="J107" s="144"/>
    </row>
    <row r="108" spans="1:11" ht="42.75" x14ac:dyDescent="0.2">
      <c r="A108" s="155" t="s">
        <v>206</v>
      </c>
      <c r="B108" s="138" t="s">
        <v>49</v>
      </c>
      <c r="C108" s="138">
        <v>97914</v>
      </c>
      <c r="D108" s="139" t="s">
        <v>126</v>
      </c>
      <c r="E108" s="167">
        <v>2519.4</v>
      </c>
      <c r="F108" s="155" t="s">
        <v>127</v>
      </c>
      <c r="G108" s="141">
        <v>1.75</v>
      </c>
      <c r="H108" s="142">
        <v>2.21</v>
      </c>
      <c r="I108" s="143">
        <v>5567.8739999999998</v>
      </c>
      <c r="J108" s="144"/>
    </row>
    <row r="109" spans="1:11" ht="28.5" x14ac:dyDescent="0.2">
      <c r="A109" s="155" t="s">
        <v>207</v>
      </c>
      <c r="B109" s="138" t="s">
        <v>49</v>
      </c>
      <c r="C109" s="138" t="s">
        <v>128</v>
      </c>
      <c r="D109" s="169" t="s">
        <v>129</v>
      </c>
      <c r="E109" s="156">
        <v>132.6</v>
      </c>
      <c r="F109" s="155" t="s">
        <v>125</v>
      </c>
      <c r="G109" s="141">
        <v>1</v>
      </c>
      <c r="H109" s="142">
        <v>1.26</v>
      </c>
      <c r="I109" s="143">
        <v>167.07599999999999</v>
      </c>
      <c r="J109" s="144"/>
    </row>
    <row r="110" spans="1:11" x14ac:dyDescent="0.2">
      <c r="A110" s="146"/>
      <c r="B110" s="147"/>
      <c r="C110" s="147"/>
      <c r="D110" s="147"/>
      <c r="E110" s="147"/>
      <c r="F110" s="147"/>
      <c r="G110" s="148"/>
      <c r="H110" s="149" t="s">
        <v>54</v>
      </c>
      <c r="I110" s="150">
        <v>534766.96799999988</v>
      </c>
      <c r="J110" s="158"/>
      <c r="K110" s="115"/>
    </row>
    <row r="111" spans="1:11" x14ac:dyDescent="0.2">
      <c r="A111" s="160" t="s">
        <v>208</v>
      </c>
      <c r="B111" s="161"/>
      <c r="C111" s="161"/>
      <c r="D111" s="162" t="s">
        <v>209</v>
      </c>
      <c r="E111" s="163"/>
      <c r="F111" s="163"/>
      <c r="G111" s="164"/>
      <c r="H111" s="163"/>
      <c r="I111" s="165"/>
      <c r="J111" s="158"/>
      <c r="K111" s="115"/>
    </row>
    <row r="112" spans="1:11" ht="42.75" x14ac:dyDescent="0.2">
      <c r="A112" s="155" t="s">
        <v>210</v>
      </c>
      <c r="B112" s="138" t="s">
        <v>56</v>
      </c>
      <c r="C112" s="138" t="s">
        <v>120</v>
      </c>
      <c r="D112" s="139" t="s">
        <v>121</v>
      </c>
      <c r="E112" s="156">
        <v>565.4</v>
      </c>
      <c r="F112" s="155" t="s">
        <v>95</v>
      </c>
      <c r="G112" s="141">
        <v>22.57</v>
      </c>
      <c r="H112" s="142">
        <v>28.51</v>
      </c>
      <c r="I112" s="143">
        <v>16119.554</v>
      </c>
      <c r="J112" s="144"/>
    </row>
    <row r="113" spans="1:11" ht="57" x14ac:dyDescent="0.2">
      <c r="A113" s="155" t="s">
        <v>211</v>
      </c>
      <c r="B113" s="138" t="s">
        <v>56</v>
      </c>
      <c r="C113" s="138" t="s">
        <v>122</v>
      </c>
      <c r="D113" s="139" t="s">
        <v>123</v>
      </c>
      <c r="E113" s="167">
        <v>1130.8</v>
      </c>
      <c r="F113" s="155" t="s">
        <v>62</v>
      </c>
      <c r="G113" s="141">
        <v>38.549999999999997</v>
      </c>
      <c r="H113" s="142">
        <v>48.71</v>
      </c>
      <c r="I113" s="143">
        <v>55081.267999999996</v>
      </c>
      <c r="J113" s="144"/>
    </row>
    <row r="114" spans="1:11" ht="28.5" x14ac:dyDescent="0.2">
      <c r="A114" s="137" t="s">
        <v>212</v>
      </c>
      <c r="B114" s="138" t="s">
        <v>49</v>
      </c>
      <c r="C114" s="138" t="s">
        <v>213</v>
      </c>
      <c r="D114" s="139" t="s">
        <v>214</v>
      </c>
      <c r="E114" s="153">
        <v>896.13</v>
      </c>
      <c r="F114" s="137" t="s">
        <v>62</v>
      </c>
      <c r="G114" s="141">
        <v>9.8000000000000007</v>
      </c>
      <c r="H114" s="142">
        <v>12.38</v>
      </c>
      <c r="I114" s="143">
        <v>11094.089400000001</v>
      </c>
      <c r="J114" s="144"/>
    </row>
    <row r="115" spans="1:11" ht="28.5" x14ac:dyDescent="0.2">
      <c r="A115" s="155" t="s">
        <v>215</v>
      </c>
      <c r="B115" s="138" t="s">
        <v>56</v>
      </c>
      <c r="C115" s="138" t="s">
        <v>149</v>
      </c>
      <c r="D115" s="169" t="s">
        <v>150</v>
      </c>
      <c r="E115" s="167">
        <v>3362.19</v>
      </c>
      <c r="F115" s="155" t="s">
        <v>62</v>
      </c>
      <c r="G115" s="141">
        <v>13.209999999999999</v>
      </c>
      <c r="H115" s="142">
        <v>16.689999999999998</v>
      </c>
      <c r="I115" s="143">
        <v>56114.951099999991</v>
      </c>
      <c r="J115" s="144"/>
    </row>
    <row r="116" spans="1:11" x14ac:dyDescent="0.2">
      <c r="A116" s="155" t="s">
        <v>216</v>
      </c>
      <c r="B116" s="138" t="s">
        <v>49</v>
      </c>
      <c r="C116" s="138" t="s">
        <v>151</v>
      </c>
      <c r="D116" s="169" t="s">
        <v>152</v>
      </c>
      <c r="E116" s="167">
        <v>3362.19</v>
      </c>
      <c r="F116" s="155" t="s">
        <v>62</v>
      </c>
      <c r="G116" s="141">
        <v>6</v>
      </c>
      <c r="H116" s="142">
        <v>7.58</v>
      </c>
      <c r="I116" s="143">
        <v>25485.4002</v>
      </c>
      <c r="J116" s="144"/>
    </row>
    <row r="117" spans="1:11" x14ac:dyDescent="0.2">
      <c r="A117" s="146"/>
      <c r="B117" s="147"/>
      <c r="C117" s="147"/>
      <c r="D117" s="147"/>
      <c r="E117" s="147"/>
      <c r="F117" s="147"/>
      <c r="G117" s="148"/>
      <c r="H117" s="149" t="s">
        <v>54</v>
      </c>
      <c r="I117" s="150">
        <v>163895.26269999999</v>
      </c>
      <c r="J117" s="158"/>
      <c r="K117" s="115"/>
    </row>
    <row r="118" spans="1:11" x14ac:dyDescent="0.2">
      <c r="A118" s="160" t="s">
        <v>217</v>
      </c>
      <c r="B118" s="161"/>
      <c r="C118" s="161"/>
      <c r="D118" s="162" t="s">
        <v>218</v>
      </c>
      <c r="E118" s="163"/>
      <c r="F118" s="163"/>
      <c r="G118" s="164"/>
      <c r="H118" s="163"/>
      <c r="I118" s="165"/>
      <c r="J118" s="158"/>
      <c r="K118" s="115"/>
    </row>
    <row r="119" spans="1:11" ht="42.75" x14ac:dyDescent="0.2">
      <c r="A119" s="155" t="s">
        <v>219</v>
      </c>
      <c r="B119" s="138" t="s">
        <v>49</v>
      </c>
      <c r="C119" s="138" t="s">
        <v>220</v>
      </c>
      <c r="D119" s="139" t="s">
        <v>221</v>
      </c>
      <c r="E119" s="156">
        <v>980</v>
      </c>
      <c r="F119" s="155" t="s">
        <v>92</v>
      </c>
      <c r="G119" s="141">
        <v>9.1999999999999993</v>
      </c>
      <c r="H119" s="142">
        <v>11.62</v>
      </c>
      <c r="I119" s="143">
        <v>11387.599999999999</v>
      </c>
      <c r="J119" s="144"/>
    </row>
    <row r="120" spans="1:11" x14ac:dyDescent="0.2">
      <c r="A120" s="137" t="s">
        <v>222</v>
      </c>
      <c r="B120" s="138" t="s">
        <v>49</v>
      </c>
      <c r="C120" s="138">
        <v>9537</v>
      </c>
      <c r="D120" s="139" t="s">
        <v>223</v>
      </c>
      <c r="E120" s="140">
        <v>1020</v>
      </c>
      <c r="F120" s="137" t="s">
        <v>62</v>
      </c>
      <c r="G120" s="141">
        <v>2.69</v>
      </c>
      <c r="H120" s="142">
        <v>3.39</v>
      </c>
      <c r="I120" s="143">
        <v>3457.8</v>
      </c>
      <c r="J120" s="144"/>
    </row>
    <row r="121" spans="1:11" x14ac:dyDescent="0.2">
      <c r="A121" s="146"/>
      <c r="B121" s="147"/>
      <c r="C121" s="147"/>
      <c r="D121" s="147"/>
      <c r="E121" s="147"/>
      <c r="F121" s="147"/>
      <c r="G121" s="147"/>
      <c r="H121" s="149" t="s">
        <v>54</v>
      </c>
      <c r="I121" s="150">
        <v>14845.399999999998</v>
      </c>
      <c r="J121" s="177"/>
      <c r="K121" s="115"/>
    </row>
    <row r="122" spans="1:11" x14ac:dyDescent="0.2">
      <c r="A122" s="178"/>
      <c r="B122" s="147"/>
      <c r="C122" s="147"/>
      <c r="D122" s="147"/>
      <c r="E122" s="147"/>
      <c r="F122" s="147"/>
      <c r="G122" s="147"/>
      <c r="H122" s="149" t="s">
        <v>54</v>
      </c>
      <c r="I122" s="150">
        <v>2342125.5567999999</v>
      </c>
      <c r="J122" s="177"/>
      <c r="K122" s="115"/>
    </row>
    <row r="123" spans="1:11" ht="18.75" customHeight="1" x14ac:dyDescent="0.2">
      <c r="A123" s="179" t="s">
        <v>224</v>
      </c>
      <c r="B123" s="180"/>
      <c r="C123" s="180"/>
      <c r="D123" s="180"/>
      <c r="E123" s="180"/>
      <c r="F123" s="180"/>
      <c r="G123" s="180"/>
      <c r="H123" s="181"/>
      <c r="I123" s="182">
        <v>5177912.2452606661</v>
      </c>
      <c r="K123" s="115"/>
    </row>
    <row r="126" spans="1:11" x14ac:dyDescent="0.2">
      <c r="I126" s="183"/>
    </row>
    <row r="128" spans="1:11" x14ac:dyDescent="0.2">
      <c r="I128" s="145"/>
    </row>
    <row r="129" spans="9:9" x14ac:dyDescent="0.2">
      <c r="I129" s="145"/>
    </row>
    <row r="137" spans="9:9" x14ac:dyDescent="0.2">
      <c r="I137" s="145"/>
    </row>
    <row r="138" spans="9:9" x14ac:dyDescent="0.2">
      <c r="I138" s="145"/>
    </row>
  </sheetData>
  <autoFilter ref="A7:K123"/>
  <mergeCells count="9">
    <mergeCell ref="F5:H5"/>
    <mergeCell ref="A6:I6"/>
    <mergeCell ref="A1:H1"/>
    <mergeCell ref="B2:C2"/>
    <mergeCell ref="F2:G2"/>
    <mergeCell ref="B3:D3"/>
    <mergeCell ref="F3:G3"/>
    <mergeCell ref="B4:D4"/>
    <mergeCell ref="F4:G4"/>
  </mergeCells>
  <printOptions horizontalCentered="1"/>
  <pageMargins left="0.9055118110236221" right="0.39370078740157483" top="0.9055118110236221" bottom="0.9055118110236221" header="0.31496062992125984" footer="0.31496062992125984"/>
  <pageSetup paperSize="9" scale="51" fitToHeight="0" orientation="portrait" r:id="rId1"/>
  <headerFooter>
    <oddFooter>&amp;CMRM CONSTRUTORA LTDA
Janielson Souza de Oliveira
Eng Civil CREA BA 76622&amp;RPágina &amp;P de &amp;N</oddFooter>
  </headerFooter>
  <rowBreaks count="1" manualBreakCount="1">
    <brk id="48"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8"/>
  <sheetViews>
    <sheetView view="pageBreakPreview" zoomScaleNormal="100" zoomScaleSheetLayoutView="100" workbookViewId="0">
      <selection activeCell="D19" sqref="D19"/>
    </sheetView>
  </sheetViews>
  <sheetFormatPr defaultRowHeight="12.75" x14ac:dyDescent="0.2"/>
  <cols>
    <col min="1" max="1" width="9.5" customWidth="1"/>
    <col min="2" max="2" width="40.5" customWidth="1"/>
    <col min="3" max="3" width="10.1640625" customWidth="1"/>
    <col min="4" max="4" width="14.6640625" bestFit="1" customWidth="1"/>
    <col min="5" max="5" width="13.33203125" customWidth="1"/>
    <col min="6" max="6" width="14" customWidth="1"/>
    <col min="7" max="7" width="14.1640625" customWidth="1"/>
    <col min="8" max="8" width="14.33203125" customWidth="1"/>
    <col min="9" max="9" width="12.5" customWidth="1"/>
    <col min="10" max="10" width="14.33203125" customWidth="1"/>
    <col min="11" max="11" width="12.5" customWidth="1"/>
    <col min="12" max="12" width="15" customWidth="1"/>
    <col min="13" max="13" width="11.5" customWidth="1"/>
    <col min="14" max="14" width="14.33203125" customWidth="1"/>
    <col min="15" max="15" width="11.6640625" customWidth="1"/>
    <col min="16" max="16" width="14.6640625" customWidth="1"/>
    <col min="17" max="17" width="13.6640625" customWidth="1"/>
    <col min="18" max="18" width="15" customWidth="1"/>
    <col min="19" max="19" width="11.83203125" customWidth="1"/>
    <col min="20" max="20" width="15" customWidth="1"/>
    <col min="21" max="21" width="11.6640625" customWidth="1"/>
    <col min="22" max="22" width="16" customWidth="1"/>
    <col min="23" max="23" width="11.6640625" customWidth="1"/>
    <col min="24" max="24" width="16.1640625" customWidth="1"/>
    <col min="25" max="25" width="10.5" customWidth="1"/>
    <col min="26" max="26" width="15.6640625" customWidth="1"/>
    <col min="27" max="27" width="11.6640625" customWidth="1"/>
    <col min="28" max="28" width="15.5" customWidth="1"/>
    <col min="29" max="29" width="22.83203125" customWidth="1"/>
    <col min="30" max="30" width="15.83203125" customWidth="1"/>
    <col min="31" max="31" width="19.6640625" customWidth="1"/>
  </cols>
  <sheetData>
    <row r="1" spans="1:31" ht="27" customHeight="1" x14ac:dyDescent="0.2">
      <c r="A1" s="203" t="s">
        <v>0</v>
      </c>
      <c r="B1" s="204"/>
      <c r="C1" s="204"/>
      <c r="D1" s="204"/>
      <c r="E1" s="1"/>
      <c r="F1" s="1"/>
      <c r="G1" s="1"/>
      <c r="H1" s="1"/>
      <c r="I1" s="1"/>
      <c r="J1" s="1"/>
      <c r="K1" s="1"/>
      <c r="L1" s="1"/>
      <c r="M1" s="1"/>
      <c r="N1" s="1"/>
      <c r="O1" s="1"/>
      <c r="P1" s="1"/>
      <c r="Q1" s="1"/>
      <c r="R1" s="1"/>
      <c r="S1" s="1"/>
      <c r="T1" s="1"/>
      <c r="U1" s="1"/>
      <c r="V1" s="1"/>
      <c r="W1" s="1"/>
      <c r="X1" s="1"/>
      <c r="Y1" s="1"/>
      <c r="Z1" s="1"/>
      <c r="AA1" s="1"/>
      <c r="AB1" s="1"/>
    </row>
    <row r="2" spans="1:31" ht="19.5" customHeight="1" x14ac:dyDescent="0.2">
      <c r="A2" s="205" t="s">
        <v>1</v>
      </c>
      <c r="B2" s="205"/>
      <c r="C2" s="205"/>
      <c r="D2" s="205"/>
      <c r="E2" s="1"/>
      <c r="F2" s="1"/>
      <c r="G2" s="1"/>
      <c r="H2" s="1"/>
      <c r="I2" s="1"/>
      <c r="J2" s="1"/>
      <c r="K2" s="1"/>
      <c r="L2" s="1"/>
      <c r="M2" s="1"/>
      <c r="N2" s="1"/>
      <c r="O2" s="1"/>
      <c r="P2" s="1"/>
      <c r="Q2" s="1"/>
      <c r="R2" s="1"/>
      <c r="S2" s="1"/>
      <c r="T2" s="1"/>
      <c r="U2" s="1"/>
      <c r="V2" s="1"/>
      <c r="W2" s="1"/>
      <c r="X2" s="1"/>
      <c r="Y2" s="1"/>
      <c r="Z2" s="1"/>
      <c r="AA2" s="1"/>
      <c r="AB2" s="1"/>
    </row>
    <row r="3" spans="1:31" ht="16.5" customHeight="1" x14ac:dyDescent="0.2">
      <c r="A3" s="205" t="s">
        <v>2</v>
      </c>
      <c r="B3" s="205"/>
      <c r="C3" s="205"/>
      <c r="D3" s="205"/>
      <c r="E3" s="1"/>
      <c r="F3" s="1"/>
      <c r="G3" s="1"/>
      <c r="H3" s="1"/>
      <c r="I3" s="1"/>
      <c r="J3" s="1"/>
      <c r="K3" s="1"/>
      <c r="L3" s="1"/>
      <c r="M3" s="1"/>
      <c r="N3" s="1"/>
      <c r="O3" s="1"/>
      <c r="P3" s="1"/>
      <c r="Q3" s="1"/>
      <c r="R3" s="1"/>
      <c r="S3" s="1"/>
      <c r="T3" s="1"/>
      <c r="U3" s="1"/>
      <c r="V3" s="1"/>
      <c r="W3" s="1"/>
      <c r="X3" s="1"/>
      <c r="Y3" s="1"/>
      <c r="Z3" s="1"/>
      <c r="AA3" s="1"/>
      <c r="AB3" s="1"/>
    </row>
    <row r="4" spans="1:31" x14ac:dyDescent="0.2">
      <c r="A4" s="208" t="s">
        <v>4</v>
      </c>
      <c r="B4" s="208"/>
      <c r="C4" s="208" t="s">
        <v>233</v>
      </c>
      <c r="D4" s="206" t="s">
        <v>232</v>
      </c>
      <c r="E4" s="203" t="s">
        <v>3</v>
      </c>
      <c r="F4" s="204"/>
      <c r="G4" s="204"/>
      <c r="H4" s="204"/>
      <c r="I4" s="204"/>
      <c r="J4" s="204"/>
      <c r="K4" s="204"/>
      <c r="L4" s="204"/>
      <c r="M4" s="204"/>
      <c r="N4" s="204"/>
      <c r="O4" s="204"/>
      <c r="P4" s="204"/>
      <c r="Q4" s="203" t="s">
        <v>3</v>
      </c>
      <c r="R4" s="204"/>
      <c r="S4" s="204"/>
      <c r="T4" s="204"/>
      <c r="U4" s="204"/>
      <c r="V4" s="204"/>
      <c r="W4" s="204"/>
      <c r="X4" s="204"/>
      <c r="Y4" s="204"/>
      <c r="Z4" s="204"/>
      <c r="AA4" s="204"/>
      <c r="AB4" s="204"/>
    </row>
    <row r="5" spans="1:31" ht="13.7" customHeight="1" x14ac:dyDescent="0.2">
      <c r="A5" s="209"/>
      <c r="B5" s="209"/>
      <c r="C5" s="209"/>
      <c r="D5" s="206"/>
      <c r="E5" s="222" t="s">
        <v>5</v>
      </c>
      <c r="F5" s="223"/>
      <c r="G5" s="222" t="s">
        <v>6</v>
      </c>
      <c r="H5" s="223"/>
      <c r="I5" s="222" t="s">
        <v>7</v>
      </c>
      <c r="J5" s="223"/>
      <c r="K5" s="222" t="s">
        <v>8</v>
      </c>
      <c r="L5" s="223"/>
      <c r="M5" s="222" t="s">
        <v>9</v>
      </c>
      <c r="N5" s="223"/>
      <c r="O5" s="222" t="s">
        <v>10</v>
      </c>
      <c r="P5" s="223"/>
      <c r="Q5" s="224" t="s">
        <v>11</v>
      </c>
      <c r="R5" s="225"/>
      <c r="S5" s="224" t="s">
        <v>12</v>
      </c>
      <c r="T5" s="225"/>
      <c r="U5" s="224" t="s">
        <v>13</v>
      </c>
      <c r="V5" s="225"/>
      <c r="W5" s="224" t="s">
        <v>14</v>
      </c>
      <c r="X5" s="225"/>
      <c r="Y5" s="224" t="s">
        <v>15</v>
      </c>
      <c r="Z5" s="225"/>
      <c r="AA5" s="224" t="s">
        <v>16</v>
      </c>
      <c r="AB5" s="225"/>
    </row>
    <row r="6" spans="1:31" x14ac:dyDescent="0.2">
      <c r="A6" s="209"/>
      <c r="B6" s="209"/>
      <c r="C6" s="209"/>
      <c r="D6" s="207"/>
      <c r="E6" s="2" t="s">
        <v>17</v>
      </c>
      <c r="F6" s="2" t="s">
        <v>18</v>
      </c>
      <c r="G6" s="2" t="s">
        <v>17</v>
      </c>
      <c r="H6" s="2" t="s">
        <v>18</v>
      </c>
      <c r="I6" s="2" t="s">
        <v>17</v>
      </c>
      <c r="J6" s="2" t="s">
        <v>18</v>
      </c>
      <c r="K6" s="2" t="s">
        <v>17</v>
      </c>
      <c r="L6" s="2" t="s">
        <v>18</v>
      </c>
      <c r="M6" s="2" t="s">
        <v>17</v>
      </c>
      <c r="N6" s="2" t="s">
        <v>18</v>
      </c>
      <c r="O6" s="2" t="s">
        <v>17</v>
      </c>
      <c r="P6" s="2" t="s">
        <v>18</v>
      </c>
      <c r="Q6" s="2" t="s">
        <v>17</v>
      </c>
      <c r="R6" s="2" t="s">
        <v>18</v>
      </c>
      <c r="S6" s="2" t="s">
        <v>17</v>
      </c>
      <c r="T6" s="2" t="s">
        <v>18</v>
      </c>
      <c r="U6" s="2" t="s">
        <v>17</v>
      </c>
      <c r="V6" s="2" t="s">
        <v>18</v>
      </c>
      <c r="W6" s="2" t="s">
        <v>17</v>
      </c>
      <c r="X6" s="2" t="s">
        <v>18</v>
      </c>
      <c r="Y6" s="2" t="s">
        <v>17</v>
      </c>
      <c r="Z6" s="2" t="s">
        <v>18</v>
      </c>
      <c r="AA6" s="2" t="s">
        <v>17</v>
      </c>
      <c r="AB6" s="2" t="s">
        <v>18</v>
      </c>
    </row>
    <row r="7" spans="1:31" ht="21.95" customHeight="1" x14ac:dyDescent="0.2">
      <c r="A7" s="220">
        <v>1</v>
      </c>
      <c r="B7" s="221" t="s">
        <v>19</v>
      </c>
      <c r="C7" s="214">
        <v>3.0167283801135102E-2</v>
      </c>
      <c r="D7" s="216">
        <v>156203.54820015118</v>
      </c>
      <c r="E7" s="15">
        <v>8.3333333333333329E-2</v>
      </c>
      <c r="F7" s="13">
        <v>13016.962350012598</v>
      </c>
      <c r="G7" s="15">
        <v>8.3333333333333329E-2</v>
      </c>
      <c r="H7" s="13">
        <v>13016.962350012598</v>
      </c>
      <c r="I7" s="15">
        <v>8.3333333333333329E-2</v>
      </c>
      <c r="J7" s="13">
        <v>13016.962350012598</v>
      </c>
      <c r="K7" s="15">
        <v>8.3333333333333329E-2</v>
      </c>
      <c r="L7" s="13">
        <v>13016.962350012598</v>
      </c>
      <c r="M7" s="15">
        <v>8.3333333333333329E-2</v>
      </c>
      <c r="N7" s="13">
        <v>13016.962350012598</v>
      </c>
      <c r="O7" s="15">
        <v>8.3333333333333329E-2</v>
      </c>
      <c r="P7" s="13">
        <v>13016.962350012598</v>
      </c>
      <c r="Q7" s="15">
        <v>8.3333333333333329E-2</v>
      </c>
      <c r="R7" s="13">
        <v>13016.962350012598</v>
      </c>
      <c r="S7" s="15">
        <v>8.3333333333333329E-2</v>
      </c>
      <c r="T7" s="13">
        <v>13016.962350012598</v>
      </c>
      <c r="U7" s="15">
        <v>8.3333333333333329E-2</v>
      </c>
      <c r="V7" s="13">
        <v>13016.962350012598</v>
      </c>
      <c r="W7" s="15">
        <v>8.3333333333333329E-2</v>
      </c>
      <c r="X7" s="13">
        <v>13016.962350012598</v>
      </c>
      <c r="Y7" s="15">
        <v>8.3333333333333329E-2</v>
      </c>
      <c r="Z7" s="13">
        <v>13016.962350012598</v>
      </c>
      <c r="AA7" s="15">
        <v>8.3333333333333329E-2</v>
      </c>
      <c r="AB7" s="13">
        <v>13016.962350012598</v>
      </c>
      <c r="AC7" s="16">
        <v>1</v>
      </c>
      <c r="AD7" s="17">
        <v>156203.54820015118</v>
      </c>
      <c r="AE7" t="b">
        <v>1</v>
      </c>
    </row>
    <row r="8" spans="1:31" ht="7.7" customHeight="1" x14ac:dyDescent="0.2">
      <c r="A8" s="211"/>
      <c r="B8" s="219"/>
      <c r="C8" s="215"/>
      <c r="D8" s="217"/>
      <c r="E8" s="4"/>
      <c r="F8" s="4"/>
      <c r="G8" s="4"/>
      <c r="H8" s="4"/>
      <c r="I8" s="4"/>
      <c r="J8" s="4"/>
      <c r="K8" s="4"/>
      <c r="L8" s="4"/>
      <c r="M8" s="4"/>
      <c r="N8" s="4"/>
      <c r="O8" s="4"/>
      <c r="P8" s="4"/>
      <c r="Q8" s="4"/>
      <c r="R8" s="4"/>
      <c r="S8" s="4"/>
      <c r="T8" s="4"/>
      <c r="U8" s="4"/>
      <c r="V8" s="4"/>
      <c r="W8" s="4"/>
      <c r="X8" s="4"/>
      <c r="Y8" s="4"/>
      <c r="Z8" s="4"/>
      <c r="AA8" s="4"/>
      <c r="AB8" s="4"/>
    </row>
    <row r="9" spans="1:31" ht="25.7" customHeight="1" x14ac:dyDescent="0.2">
      <c r="A9" s="210">
        <v>2</v>
      </c>
      <c r="B9" s="218" t="s">
        <v>20</v>
      </c>
      <c r="C9" s="214">
        <v>1.0534423415523535E-2</v>
      </c>
      <c r="D9" s="216">
        <v>54546.32</v>
      </c>
      <c r="E9" s="18">
        <v>0.5</v>
      </c>
      <c r="F9" s="20">
        <v>27273.16</v>
      </c>
      <c r="G9" s="6"/>
      <c r="H9" s="5"/>
      <c r="I9" s="6"/>
      <c r="J9" s="5"/>
      <c r="K9" s="6"/>
      <c r="L9" s="5"/>
      <c r="M9" s="6"/>
      <c r="N9" s="5"/>
      <c r="O9" s="6"/>
      <c r="P9" s="5"/>
      <c r="Q9" s="6"/>
      <c r="R9" s="5"/>
      <c r="S9" s="6"/>
      <c r="T9" s="5"/>
      <c r="U9" s="6"/>
      <c r="V9" s="5"/>
      <c r="W9" s="6"/>
      <c r="X9" s="5"/>
      <c r="Y9" s="6"/>
      <c r="Z9" s="5"/>
      <c r="AA9" s="19">
        <v>0.5</v>
      </c>
      <c r="AB9" s="20">
        <v>27273.16</v>
      </c>
      <c r="AC9" s="16">
        <v>1</v>
      </c>
      <c r="AD9" s="17">
        <v>54546.32</v>
      </c>
      <c r="AE9" t="b">
        <v>1</v>
      </c>
    </row>
    <row r="10" spans="1:31" ht="7.7" customHeight="1" x14ac:dyDescent="0.2">
      <c r="A10" s="211"/>
      <c r="B10" s="219"/>
      <c r="C10" s="215"/>
      <c r="D10" s="217"/>
      <c r="E10" s="4"/>
      <c r="F10" s="4"/>
      <c r="G10" s="7"/>
      <c r="H10" s="7"/>
      <c r="I10" s="7"/>
      <c r="J10" s="7"/>
      <c r="K10" s="7"/>
      <c r="L10" s="7"/>
      <c r="M10" s="7"/>
      <c r="N10" s="7"/>
      <c r="O10" s="7"/>
      <c r="P10" s="7"/>
      <c r="Q10" s="7"/>
      <c r="R10" s="7"/>
      <c r="S10" s="7"/>
      <c r="T10" s="7"/>
      <c r="U10" s="7"/>
      <c r="V10" s="7"/>
      <c r="W10" s="7"/>
      <c r="X10" s="7"/>
      <c r="Y10" s="7"/>
      <c r="Z10" s="7"/>
      <c r="AA10" s="4"/>
      <c r="AB10" s="4"/>
    </row>
    <row r="11" spans="1:31" ht="21.95" customHeight="1" x14ac:dyDescent="0.2">
      <c r="A11" s="210">
        <v>3</v>
      </c>
      <c r="B11" s="218" t="s">
        <v>21</v>
      </c>
      <c r="C11" s="214">
        <v>3.9960524783745857E-2</v>
      </c>
      <c r="D11" s="216">
        <v>206912.0906048</v>
      </c>
      <c r="E11" s="14">
        <v>1</v>
      </c>
      <c r="F11" s="13">
        <v>206912.0906048</v>
      </c>
      <c r="G11" s="8"/>
      <c r="H11" s="3"/>
      <c r="I11" s="8"/>
      <c r="J11" s="3"/>
      <c r="K11" s="8"/>
      <c r="L11" s="3"/>
      <c r="M11" s="8"/>
      <c r="N11" s="3"/>
      <c r="O11" s="8"/>
      <c r="P11" s="3"/>
      <c r="Q11" s="8"/>
      <c r="R11" s="3"/>
      <c r="S11" s="8"/>
      <c r="T11" s="3"/>
      <c r="U11" s="8"/>
      <c r="V11" s="3"/>
      <c r="W11" s="8"/>
      <c r="X11" s="3"/>
      <c r="Y11" s="8"/>
      <c r="Z11" s="3"/>
      <c r="AA11" s="8"/>
      <c r="AB11" s="3"/>
      <c r="AC11" s="16">
        <v>1</v>
      </c>
      <c r="AD11" s="17">
        <v>206912.0906048</v>
      </c>
      <c r="AE11" t="b">
        <v>1</v>
      </c>
    </row>
    <row r="12" spans="1:31" ht="7.7" customHeight="1" x14ac:dyDescent="0.2">
      <c r="A12" s="211"/>
      <c r="B12" s="219"/>
      <c r="C12" s="215"/>
      <c r="D12" s="217"/>
      <c r="E12" s="4"/>
      <c r="F12" s="4"/>
      <c r="G12" s="7"/>
      <c r="H12" s="7"/>
      <c r="I12" s="7"/>
      <c r="J12" s="7"/>
      <c r="K12" s="7"/>
      <c r="L12" s="7"/>
      <c r="M12" s="7"/>
      <c r="N12" s="7"/>
      <c r="O12" s="7"/>
      <c r="P12" s="7"/>
      <c r="Q12" s="7"/>
      <c r="R12" s="7"/>
      <c r="S12" s="7"/>
      <c r="T12" s="7"/>
      <c r="U12" s="7"/>
      <c r="V12" s="7"/>
      <c r="W12" s="7"/>
      <c r="X12" s="7"/>
      <c r="Y12" s="7"/>
      <c r="Z12" s="7"/>
      <c r="AA12" s="7"/>
      <c r="AB12" s="7"/>
    </row>
    <row r="13" spans="1:31" ht="24.75" customHeight="1" x14ac:dyDescent="0.2">
      <c r="A13" s="210">
        <v>4</v>
      </c>
      <c r="B13" s="212" t="s">
        <v>22</v>
      </c>
      <c r="C13" s="214">
        <v>0.46700766933024412</v>
      </c>
      <c r="D13" s="216">
        <v>2418124.7296557152</v>
      </c>
      <c r="E13" s="6"/>
      <c r="F13" s="5"/>
      <c r="G13" s="23">
        <v>0.09</v>
      </c>
      <c r="H13" s="20">
        <v>217631.22566901435</v>
      </c>
      <c r="I13" s="23">
        <v>0.09</v>
      </c>
      <c r="J13" s="20">
        <v>217631.22566901435</v>
      </c>
      <c r="K13" s="23">
        <v>0.09</v>
      </c>
      <c r="L13" s="20">
        <v>217631.22566901435</v>
      </c>
      <c r="M13" s="23">
        <v>0.09</v>
      </c>
      <c r="N13" s="20">
        <v>217631.22566901435</v>
      </c>
      <c r="O13" s="23">
        <v>0.09</v>
      </c>
      <c r="P13" s="20">
        <v>217631.22566901435</v>
      </c>
      <c r="Q13" s="23">
        <v>0.09</v>
      </c>
      <c r="R13" s="20">
        <v>217631.22566901435</v>
      </c>
      <c r="S13" s="23">
        <v>0.09</v>
      </c>
      <c r="T13" s="20">
        <v>217631.22566901435</v>
      </c>
      <c r="U13" s="23">
        <v>0.09</v>
      </c>
      <c r="V13" s="20">
        <v>217631.22566901435</v>
      </c>
      <c r="W13" s="23">
        <v>0.09</v>
      </c>
      <c r="X13" s="20">
        <v>217631.22566901435</v>
      </c>
      <c r="Y13" s="23">
        <v>0.09</v>
      </c>
      <c r="Z13" s="20">
        <v>217631.22566901435</v>
      </c>
      <c r="AA13" s="23">
        <v>0.1</v>
      </c>
      <c r="AB13" s="20">
        <v>241812.47296557153</v>
      </c>
      <c r="AC13" s="16">
        <v>0.99999999999999978</v>
      </c>
      <c r="AD13" s="17">
        <v>2418124.7296557147</v>
      </c>
      <c r="AE13" t="b">
        <v>0</v>
      </c>
    </row>
    <row r="14" spans="1:31" ht="7.7" customHeight="1" x14ac:dyDescent="0.2">
      <c r="A14" s="211"/>
      <c r="B14" s="213"/>
      <c r="C14" s="215"/>
      <c r="D14" s="217"/>
      <c r="E14" s="7"/>
      <c r="F14" s="7"/>
      <c r="G14" s="4"/>
      <c r="H14" s="4"/>
      <c r="I14" s="4"/>
      <c r="J14" s="4"/>
      <c r="K14" s="4"/>
      <c r="L14" s="4"/>
      <c r="M14" s="4"/>
      <c r="N14" s="4"/>
      <c r="O14" s="4"/>
      <c r="P14" s="4"/>
      <c r="Q14" s="4"/>
      <c r="R14" s="4"/>
      <c r="S14" s="4"/>
      <c r="T14" s="4"/>
      <c r="U14" s="4"/>
      <c r="V14" s="4"/>
      <c r="W14" s="4"/>
      <c r="X14" s="4"/>
      <c r="Y14" s="4"/>
      <c r="Z14" s="4"/>
      <c r="AA14" s="4"/>
      <c r="AB14" s="4"/>
    </row>
    <row r="15" spans="1:31" ht="21.95" customHeight="1" x14ac:dyDescent="0.2">
      <c r="A15" s="210">
        <v>5</v>
      </c>
      <c r="B15" s="212" t="s">
        <v>23</v>
      </c>
      <c r="C15" s="214">
        <v>0.45233009866935137</v>
      </c>
      <c r="D15" s="216">
        <v>2342125.5567999999</v>
      </c>
      <c r="E15" s="8"/>
      <c r="F15" s="3"/>
      <c r="G15" s="24">
        <v>0.1</v>
      </c>
      <c r="H15" s="13">
        <v>234212.55567999999</v>
      </c>
      <c r="I15" s="23">
        <v>0.09</v>
      </c>
      <c r="J15" s="13">
        <v>210791.300112</v>
      </c>
      <c r="K15" s="23">
        <v>0.09</v>
      </c>
      <c r="L15" s="13">
        <v>210791.300112</v>
      </c>
      <c r="M15" s="23">
        <v>0.09</v>
      </c>
      <c r="N15" s="13">
        <v>210791.300112</v>
      </c>
      <c r="O15" s="23">
        <v>0.09</v>
      </c>
      <c r="P15" s="13">
        <v>210791.300112</v>
      </c>
      <c r="Q15" s="23">
        <v>0.09</v>
      </c>
      <c r="R15" s="13">
        <v>210791.300112</v>
      </c>
      <c r="S15" s="23">
        <v>0.09</v>
      </c>
      <c r="T15" s="13">
        <v>210791.300112</v>
      </c>
      <c r="U15" s="23">
        <v>0.09</v>
      </c>
      <c r="V15" s="13">
        <v>210791.300112</v>
      </c>
      <c r="W15" s="23">
        <v>0.09</v>
      </c>
      <c r="X15" s="13">
        <v>210791.300112</v>
      </c>
      <c r="Y15" s="23">
        <v>0.09</v>
      </c>
      <c r="Z15" s="13">
        <v>210791.300112</v>
      </c>
      <c r="AA15" s="23">
        <v>0.09</v>
      </c>
      <c r="AB15" s="13">
        <v>210791.300112</v>
      </c>
      <c r="AC15" s="16">
        <v>0.99999999999999978</v>
      </c>
      <c r="AD15" s="17">
        <v>2342125.5567999999</v>
      </c>
      <c r="AE15" t="b">
        <v>1</v>
      </c>
    </row>
    <row r="16" spans="1:31" ht="7.7" customHeight="1" x14ac:dyDescent="0.2">
      <c r="A16" s="211"/>
      <c r="B16" s="213"/>
      <c r="C16" s="215"/>
      <c r="D16" s="217"/>
      <c r="E16" s="7"/>
      <c r="F16" s="7"/>
      <c r="G16" s="4"/>
      <c r="H16" s="4"/>
      <c r="I16" s="4"/>
      <c r="J16" s="4"/>
      <c r="K16" s="4"/>
      <c r="L16" s="4"/>
      <c r="M16" s="4"/>
      <c r="N16" s="4"/>
      <c r="O16" s="4"/>
      <c r="P16" s="4"/>
      <c r="Q16" s="4"/>
      <c r="R16" s="4"/>
      <c r="S16" s="4"/>
      <c r="T16" s="4"/>
      <c r="U16" s="4"/>
      <c r="V16" s="4"/>
      <c r="W16" s="4"/>
      <c r="X16" s="4"/>
      <c r="Y16" s="4"/>
      <c r="Z16" s="4"/>
      <c r="AA16" s="4"/>
      <c r="AB16" s="4"/>
    </row>
    <row r="17" spans="1:29" ht="21.95" customHeight="1" x14ac:dyDescent="0.2">
      <c r="A17" s="200" t="s">
        <v>24</v>
      </c>
      <c r="B17" s="202"/>
      <c r="C17" s="12">
        <v>1</v>
      </c>
      <c r="D17" s="11">
        <v>5177912.2452606661</v>
      </c>
      <c r="E17" s="21">
        <v>4.7741676808268879E-2</v>
      </c>
      <c r="F17" s="25">
        <v>247202.2129548126</v>
      </c>
      <c r="G17" s="21">
        <v>8.9777640423418362E-2</v>
      </c>
      <c r="H17" s="25">
        <v>464860.74369902693</v>
      </c>
      <c r="I17" s="21">
        <v>8.5254339436724863E-2</v>
      </c>
      <c r="J17" s="25">
        <v>441439.48813102697</v>
      </c>
      <c r="K17" s="21">
        <v>8.5254339436724863E-2</v>
      </c>
      <c r="L17" s="25">
        <v>441439.48813102697</v>
      </c>
      <c r="M17" s="21">
        <v>8.5254339436724863E-2</v>
      </c>
      <c r="N17" s="25">
        <v>441439.48813102697</v>
      </c>
      <c r="O17" s="21">
        <v>8.5254339436724863E-2</v>
      </c>
      <c r="P17" s="25">
        <v>441439.48813102697</v>
      </c>
      <c r="Q17" s="21">
        <v>8.5254339436724863E-2</v>
      </c>
      <c r="R17" s="25">
        <v>441439.48813102697</v>
      </c>
      <c r="S17" s="21">
        <v>8.5254339436724863E-2</v>
      </c>
      <c r="T17" s="25">
        <v>441439.48813102697</v>
      </c>
      <c r="U17" s="21">
        <v>8.5254339436724863E-2</v>
      </c>
      <c r="V17" s="25">
        <v>441439.48813102697</v>
      </c>
      <c r="W17" s="21">
        <v>8.5254339436724863E-2</v>
      </c>
      <c r="X17" s="25">
        <v>441439.48813102697</v>
      </c>
      <c r="Y17" s="21">
        <v>8.5254339436724863E-2</v>
      </c>
      <c r="Z17" s="25">
        <v>441439.48813102697</v>
      </c>
      <c r="AA17" s="21">
        <v>9.5191627837789075E-2</v>
      </c>
      <c r="AB17" s="25">
        <v>492893.89542758418</v>
      </c>
    </row>
    <row r="18" spans="1:29" ht="18" customHeight="1" x14ac:dyDescent="0.2">
      <c r="A18" s="200" t="s">
        <v>25</v>
      </c>
      <c r="B18" s="201"/>
      <c r="C18" s="201"/>
      <c r="D18" s="202"/>
      <c r="E18" s="22">
        <v>4.7741676808268879E-2</v>
      </c>
      <c r="F18" s="25">
        <v>247202.2129548126</v>
      </c>
      <c r="G18" s="22">
        <v>0.13751931723168725</v>
      </c>
      <c r="H18" s="25">
        <v>712062.95665383956</v>
      </c>
      <c r="I18" s="22">
        <v>0.22277365666841212</v>
      </c>
      <c r="J18" s="25">
        <v>1153502.4447848666</v>
      </c>
      <c r="K18" s="22">
        <v>0.30802799610513698</v>
      </c>
      <c r="L18" s="25">
        <v>1594941.9329158936</v>
      </c>
      <c r="M18" s="22">
        <v>0.39328233554186187</v>
      </c>
      <c r="N18" s="25">
        <v>2036381.4210469206</v>
      </c>
      <c r="O18" s="22">
        <v>0.47853667497858676</v>
      </c>
      <c r="P18" s="25">
        <v>2477820.9091779478</v>
      </c>
      <c r="Q18" s="22">
        <v>0.56379101441531165</v>
      </c>
      <c r="R18" s="25">
        <v>2919260.3973089745</v>
      </c>
      <c r="S18" s="22">
        <v>0.64904535385203654</v>
      </c>
      <c r="T18" s="25">
        <v>3360699.8854400013</v>
      </c>
      <c r="U18" s="22">
        <v>0.73429969328876143</v>
      </c>
      <c r="V18" s="25">
        <v>3802139.373571028</v>
      </c>
      <c r="W18" s="22">
        <v>0.81955403272548633</v>
      </c>
      <c r="X18" s="25">
        <v>4243578.8617020547</v>
      </c>
      <c r="Y18" s="22">
        <v>0.90480837216221122</v>
      </c>
      <c r="Z18" s="25">
        <v>4685018.3498330815</v>
      </c>
      <c r="AA18" s="22">
        <v>1.0000000000000002</v>
      </c>
      <c r="AB18" s="25">
        <v>5177912.2452606652</v>
      </c>
      <c r="AC18" s="47" t="b">
        <v>1</v>
      </c>
    </row>
    <row r="21" spans="1:29" x14ac:dyDescent="0.2">
      <c r="B21" s="26" t="s">
        <v>231</v>
      </c>
      <c r="C21" s="27"/>
      <c r="D21" s="27"/>
    </row>
    <row r="22" spans="1:29" x14ac:dyDescent="0.2">
      <c r="B22" s="26"/>
      <c r="C22" s="27"/>
      <c r="D22" s="27"/>
    </row>
    <row r="23" spans="1:29" ht="25.5" customHeight="1" x14ac:dyDescent="0.2">
      <c r="B23" s="26"/>
      <c r="C23" s="27"/>
      <c r="D23" s="27"/>
    </row>
    <row r="24" spans="1:29" ht="18" customHeight="1" x14ac:dyDescent="0.2">
      <c r="B24" s="28" t="s">
        <v>226</v>
      </c>
      <c r="C24" s="27"/>
      <c r="D24" s="27"/>
    </row>
    <row r="25" spans="1:29" x14ac:dyDescent="0.2">
      <c r="B25" s="29" t="s">
        <v>227</v>
      </c>
      <c r="C25" s="27"/>
      <c r="D25" s="27"/>
    </row>
    <row r="26" spans="1:29" x14ac:dyDescent="0.2">
      <c r="B26" s="29" t="s">
        <v>228</v>
      </c>
      <c r="C26" s="27"/>
      <c r="D26" s="27"/>
    </row>
    <row r="27" spans="1:29" x14ac:dyDescent="0.2">
      <c r="B27" s="29" t="s">
        <v>229</v>
      </c>
      <c r="C27" s="27"/>
      <c r="D27" s="27"/>
    </row>
    <row r="28" spans="1:29" x14ac:dyDescent="0.2">
      <c r="B28" s="29" t="s">
        <v>230</v>
      </c>
      <c r="C28" s="27"/>
      <c r="D28" s="27"/>
    </row>
  </sheetData>
  <mergeCells count="42">
    <mergeCell ref="Y5:Z5"/>
    <mergeCell ref="AA5:AB5"/>
    <mergeCell ref="O5:P5"/>
    <mergeCell ref="Q5:R5"/>
    <mergeCell ref="S5:T5"/>
    <mergeCell ref="U5:V5"/>
    <mergeCell ref="W5:X5"/>
    <mergeCell ref="E5:F5"/>
    <mergeCell ref="G5:H5"/>
    <mergeCell ref="I5:J5"/>
    <mergeCell ref="K5:L5"/>
    <mergeCell ref="M5:N5"/>
    <mergeCell ref="A7:A8"/>
    <mergeCell ref="B7:B8"/>
    <mergeCell ref="C7:C8"/>
    <mergeCell ref="D7:D8"/>
    <mergeCell ref="A9:A10"/>
    <mergeCell ref="B9:B10"/>
    <mergeCell ref="C9:C10"/>
    <mergeCell ref="D9:D10"/>
    <mergeCell ref="C11:C12"/>
    <mergeCell ref="D11:D12"/>
    <mergeCell ref="A13:A14"/>
    <mergeCell ref="B13:B14"/>
    <mergeCell ref="C13:C14"/>
    <mergeCell ref="D13:D14"/>
    <mergeCell ref="A18:D18"/>
    <mergeCell ref="A1:D1"/>
    <mergeCell ref="E4:P4"/>
    <mergeCell ref="Q4:AB4"/>
    <mergeCell ref="A2:D2"/>
    <mergeCell ref="A3:D3"/>
    <mergeCell ref="D4:D6"/>
    <mergeCell ref="C4:C6"/>
    <mergeCell ref="A4:B6"/>
    <mergeCell ref="A15:A16"/>
    <mergeCell ref="B15:B16"/>
    <mergeCell ref="C15:C16"/>
    <mergeCell ref="D15:D16"/>
    <mergeCell ref="A17:B17"/>
    <mergeCell ref="A11:A12"/>
    <mergeCell ref="B11:B12"/>
  </mergeCells>
  <pageMargins left="0.9055118110236221" right="0.31496062992125984" top="0.94488188976377963" bottom="0.31496062992125984" header="0.31496062992125984" footer="0.31496062992125984"/>
  <pageSetup paperSize="9" scale="60" fitToWidth="0" orientation="landscape" r:id="rId1"/>
  <headerFooter>
    <oddFooter>&amp;RPágina &amp;P de &amp;N</oddFooter>
  </headerFooter>
  <colBreaks count="1" manualBreakCount="1">
    <brk id="16"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E59"/>
  <sheetViews>
    <sheetView view="pageBreakPreview" topLeftCell="A43" zoomScaleNormal="100" zoomScaleSheetLayoutView="100" workbookViewId="0">
      <selection activeCell="D51" sqref="D51"/>
    </sheetView>
  </sheetViews>
  <sheetFormatPr defaultRowHeight="12.75" x14ac:dyDescent="0.2"/>
  <cols>
    <col min="1" max="1" width="10.1640625" style="30" customWidth="1"/>
    <col min="2" max="2" width="54.5" style="30" customWidth="1"/>
    <col min="3" max="3" width="15" style="30" customWidth="1"/>
    <col min="4" max="4" width="15.1640625" style="30" customWidth="1"/>
    <col min="5" max="5" width="17.83203125" style="30" customWidth="1"/>
    <col min="6" max="6" width="17.33203125" style="30" customWidth="1"/>
    <col min="7" max="16384" width="9.33203125" style="30"/>
  </cols>
  <sheetData>
    <row r="5" spans="1:5" ht="31.5" customHeight="1" thickBot="1" x14ac:dyDescent="0.25">
      <c r="E5" s="31"/>
    </row>
    <row r="6" spans="1:5" ht="23.25" customHeight="1" thickBot="1" x14ac:dyDescent="0.25">
      <c r="A6" s="231" t="s">
        <v>234</v>
      </c>
      <c r="B6" s="232"/>
      <c r="C6" s="232"/>
      <c r="D6" s="233"/>
      <c r="E6" s="32"/>
    </row>
    <row r="9" spans="1:5" ht="13.5" customHeight="1" x14ac:dyDescent="0.2">
      <c r="A9" s="229" t="s">
        <v>235</v>
      </c>
      <c r="B9" s="234"/>
      <c r="C9" s="234"/>
      <c r="D9" s="230"/>
    </row>
    <row r="10" spans="1:5" ht="13.5" x14ac:dyDescent="0.2">
      <c r="A10" s="235" t="s">
        <v>41</v>
      </c>
      <c r="B10" s="235" t="s">
        <v>42</v>
      </c>
      <c r="C10" s="237" t="s">
        <v>1114</v>
      </c>
      <c r="D10" s="238"/>
    </row>
    <row r="11" spans="1:5" ht="25.5" customHeight="1" x14ac:dyDescent="0.2">
      <c r="A11" s="236"/>
      <c r="B11" s="236"/>
      <c r="C11" s="33" t="s">
        <v>236</v>
      </c>
      <c r="D11" s="33" t="s">
        <v>237</v>
      </c>
    </row>
    <row r="12" spans="1:5" ht="13.5" x14ac:dyDescent="0.2">
      <c r="A12" s="226" t="s">
        <v>238</v>
      </c>
      <c r="B12" s="227"/>
      <c r="C12" s="227"/>
      <c r="D12" s="228"/>
    </row>
    <row r="13" spans="1:5" ht="13.5" x14ac:dyDescent="0.2">
      <c r="A13" s="34" t="s">
        <v>239</v>
      </c>
      <c r="B13" s="35" t="s">
        <v>240</v>
      </c>
      <c r="C13" s="36">
        <v>0.2</v>
      </c>
      <c r="D13" s="36">
        <v>0.2</v>
      </c>
    </row>
    <row r="14" spans="1:5" ht="13.5" x14ac:dyDescent="0.2">
      <c r="A14" s="37" t="s">
        <v>241</v>
      </c>
      <c r="B14" s="38" t="s">
        <v>242</v>
      </c>
      <c r="C14" s="39">
        <v>1.4999999999999999E-2</v>
      </c>
      <c r="D14" s="39">
        <v>1.4999999999999999E-2</v>
      </c>
    </row>
    <row r="15" spans="1:5" ht="13.5" x14ac:dyDescent="0.2">
      <c r="A15" s="34" t="s">
        <v>243</v>
      </c>
      <c r="B15" s="35" t="s">
        <v>244</v>
      </c>
      <c r="C15" s="36">
        <v>0.01</v>
      </c>
      <c r="D15" s="36">
        <v>0.01</v>
      </c>
    </row>
    <row r="16" spans="1:5" ht="13.5" x14ac:dyDescent="0.2">
      <c r="A16" s="37" t="s">
        <v>245</v>
      </c>
      <c r="B16" s="38" t="s">
        <v>246</v>
      </c>
      <c r="C16" s="39">
        <v>2E-3</v>
      </c>
      <c r="D16" s="39">
        <v>2E-3</v>
      </c>
    </row>
    <row r="17" spans="1:4" ht="13.5" x14ac:dyDescent="0.2">
      <c r="A17" s="34" t="s">
        <v>247</v>
      </c>
      <c r="B17" s="35" t="s">
        <v>248</v>
      </c>
      <c r="C17" s="36">
        <v>6.0000000000000001E-3</v>
      </c>
      <c r="D17" s="36">
        <v>6.0000000000000001E-3</v>
      </c>
    </row>
    <row r="18" spans="1:4" ht="13.5" x14ac:dyDescent="0.2">
      <c r="A18" s="37" t="s">
        <v>249</v>
      </c>
      <c r="B18" s="38" t="s">
        <v>250</v>
      </c>
      <c r="C18" s="39">
        <v>2.5000000000000001E-2</v>
      </c>
      <c r="D18" s="39">
        <v>2.5000000000000001E-2</v>
      </c>
    </row>
    <row r="19" spans="1:4" ht="13.5" x14ac:dyDescent="0.2">
      <c r="A19" s="34" t="s">
        <v>251</v>
      </c>
      <c r="B19" s="35" t="s">
        <v>252</v>
      </c>
      <c r="C19" s="36">
        <v>0.03</v>
      </c>
      <c r="D19" s="36">
        <v>0.03</v>
      </c>
    </row>
    <row r="20" spans="1:4" ht="13.5" x14ac:dyDescent="0.2">
      <c r="A20" s="37" t="s">
        <v>253</v>
      </c>
      <c r="B20" s="38" t="s">
        <v>254</v>
      </c>
      <c r="C20" s="39">
        <v>0.08</v>
      </c>
      <c r="D20" s="39">
        <v>0.08</v>
      </c>
    </row>
    <row r="21" spans="1:4" ht="13.5" x14ac:dyDescent="0.2">
      <c r="A21" s="34" t="s">
        <v>255</v>
      </c>
      <c r="B21" s="35" t="s">
        <v>256</v>
      </c>
      <c r="C21" s="36">
        <v>0</v>
      </c>
      <c r="D21" s="36">
        <v>0</v>
      </c>
    </row>
    <row r="22" spans="1:4" ht="13.5" x14ac:dyDescent="0.2">
      <c r="A22" s="40" t="s">
        <v>257</v>
      </c>
      <c r="B22" s="40" t="s">
        <v>258</v>
      </c>
      <c r="C22" s="41">
        <f t="shared" ref="C22:D22" si="0">SUM(C13:C21)</f>
        <v>0.36800000000000005</v>
      </c>
      <c r="D22" s="41">
        <f t="shared" si="0"/>
        <v>0.36800000000000005</v>
      </c>
    </row>
    <row r="23" spans="1:4" ht="13.5" x14ac:dyDescent="0.2">
      <c r="A23" s="226" t="s">
        <v>259</v>
      </c>
      <c r="B23" s="227"/>
      <c r="C23" s="227"/>
      <c r="D23" s="228"/>
    </row>
    <row r="24" spans="1:4" ht="13.5" x14ac:dyDescent="0.2">
      <c r="A24" s="34" t="s">
        <v>260</v>
      </c>
      <c r="B24" s="35" t="s">
        <v>261</v>
      </c>
      <c r="C24" s="36">
        <v>0.18110000000000001</v>
      </c>
      <c r="D24" s="34" t="s">
        <v>262</v>
      </c>
    </row>
    <row r="25" spans="1:4" ht="13.5" x14ac:dyDescent="0.2">
      <c r="A25" s="37" t="s">
        <v>263</v>
      </c>
      <c r="B25" s="38" t="s">
        <v>264</v>
      </c>
      <c r="C25" s="39">
        <v>4.1500000000000002E-2</v>
      </c>
      <c r="D25" s="37" t="s">
        <v>262</v>
      </c>
    </row>
    <row r="26" spans="1:4" ht="13.5" x14ac:dyDescent="0.2">
      <c r="A26" s="34" t="s">
        <v>265</v>
      </c>
      <c r="B26" s="35" t="s">
        <v>266</v>
      </c>
      <c r="C26" s="36">
        <v>8.8999999999999999E-3</v>
      </c>
      <c r="D26" s="36">
        <v>6.7000000000000002E-3</v>
      </c>
    </row>
    <row r="27" spans="1:4" ht="13.5" x14ac:dyDescent="0.2">
      <c r="A27" s="37" t="s">
        <v>267</v>
      </c>
      <c r="B27" s="38" t="s">
        <v>268</v>
      </c>
      <c r="C27" s="39">
        <v>0.10979999999999999</v>
      </c>
      <c r="D27" s="39">
        <v>8.3299999999999999E-2</v>
      </c>
    </row>
    <row r="28" spans="1:4" ht="13.5" x14ac:dyDescent="0.2">
      <c r="A28" s="34" t="s">
        <v>269</v>
      </c>
      <c r="B28" s="35" t="s">
        <v>270</v>
      </c>
      <c r="C28" s="36">
        <v>6.9999999999999999E-4</v>
      </c>
      <c r="D28" s="36">
        <v>5.9999999999999995E-4</v>
      </c>
    </row>
    <row r="29" spans="1:4" ht="13.5" x14ac:dyDescent="0.2">
      <c r="A29" s="37" t="s">
        <v>271</v>
      </c>
      <c r="B29" s="38" t="s">
        <v>272</v>
      </c>
      <c r="C29" s="39">
        <v>7.3000000000000001E-3</v>
      </c>
      <c r="D29" s="39">
        <v>5.5999999999999999E-3</v>
      </c>
    </row>
    <row r="30" spans="1:4" ht="13.5" x14ac:dyDescent="0.2">
      <c r="A30" s="34" t="s">
        <v>273</v>
      </c>
      <c r="B30" s="35" t="s">
        <v>274</v>
      </c>
      <c r="C30" s="36">
        <v>2.6800000000000001E-2</v>
      </c>
      <c r="D30" s="34" t="s">
        <v>262</v>
      </c>
    </row>
    <row r="31" spans="1:4" ht="13.5" x14ac:dyDescent="0.2">
      <c r="A31" s="37" t="s">
        <v>275</v>
      </c>
      <c r="B31" s="38" t="s">
        <v>276</v>
      </c>
      <c r="C31" s="39">
        <v>1.1000000000000001E-3</v>
      </c>
      <c r="D31" s="39">
        <v>8.0000000000000004E-4</v>
      </c>
    </row>
    <row r="32" spans="1:4" ht="13.5" x14ac:dyDescent="0.2">
      <c r="A32" s="34" t="s">
        <v>277</v>
      </c>
      <c r="B32" s="35" t="s">
        <v>278</v>
      </c>
      <c r="C32" s="36">
        <v>9.2700000000000005E-2</v>
      </c>
      <c r="D32" s="36">
        <v>7.0300000000000001E-2</v>
      </c>
    </row>
    <row r="33" spans="1:4" ht="13.5" x14ac:dyDescent="0.2">
      <c r="A33" s="37" t="s">
        <v>279</v>
      </c>
      <c r="B33" s="38" t="s">
        <v>280</v>
      </c>
      <c r="C33" s="39">
        <v>2.9999999999999997E-4</v>
      </c>
      <c r="D33" s="39">
        <v>2.9999999999999997E-4</v>
      </c>
    </row>
    <row r="34" spans="1:4" ht="13.5" x14ac:dyDescent="0.2">
      <c r="A34" s="42" t="s">
        <v>281</v>
      </c>
      <c r="B34" s="42" t="s">
        <v>258</v>
      </c>
      <c r="C34" s="43">
        <f>SUM(C24:C33)</f>
        <v>0.47019999999999995</v>
      </c>
      <c r="D34" s="43">
        <f>SUM(D24:D33)</f>
        <v>0.1676</v>
      </c>
    </row>
    <row r="35" spans="1:4" ht="13.5" x14ac:dyDescent="0.2">
      <c r="A35" s="226" t="s">
        <v>282</v>
      </c>
      <c r="B35" s="227"/>
      <c r="C35" s="227"/>
      <c r="D35" s="228"/>
    </row>
    <row r="36" spans="1:4" ht="13.5" x14ac:dyDescent="0.2">
      <c r="A36" s="34" t="s">
        <v>283</v>
      </c>
      <c r="B36" s="35" t="s">
        <v>284</v>
      </c>
      <c r="C36" s="36">
        <v>5.6899999999999999E-2</v>
      </c>
      <c r="D36" s="36">
        <v>4.3200000000000002E-2</v>
      </c>
    </row>
    <row r="37" spans="1:4" ht="13.5" x14ac:dyDescent="0.2">
      <c r="A37" s="37" t="s">
        <v>285</v>
      </c>
      <c r="B37" s="38" t="s">
        <v>286</v>
      </c>
      <c r="C37" s="39">
        <v>1.2999999999999999E-3</v>
      </c>
      <c r="D37" s="39">
        <v>1E-3</v>
      </c>
    </row>
    <row r="38" spans="1:4" ht="13.5" x14ac:dyDescent="0.2">
      <c r="A38" s="34" t="s">
        <v>287</v>
      </c>
      <c r="B38" s="35" t="s">
        <v>288</v>
      </c>
      <c r="C38" s="36">
        <v>4.4699999999999997E-2</v>
      </c>
      <c r="D38" s="36">
        <v>3.39E-2</v>
      </c>
    </row>
    <row r="39" spans="1:4" ht="13.5" x14ac:dyDescent="0.2">
      <c r="A39" s="37" t="s">
        <v>289</v>
      </c>
      <c r="B39" s="38" t="s">
        <v>290</v>
      </c>
      <c r="C39" s="39">
        <v>3.9300000000000002E-2</v>
      </c>
      <c r="D39" s="39">
        <v>2.98E-2</v>
      </c>
    </row>
    <row r="40" spans="1:4" ht="13.5" x14ac:dyDescent="0.2">
      <c r="A40" s="34" t="s">
        <v>291</v>
      </c>
      <c r="B40" s="35" t="s">
        <v>292</v>
      </c>
      <c r="C40" s="36">
        <v>4.7999999999999996E-3</v>
      </c>
      <c r="D40" s="36">
        <v>3.5999999999999999E-3</v>
      </c>
    </row>
    <row r="41" spans="1:4" ht="13.5" x14ac:dyDescent="0.2">
      <c r="A41" s="40" t="s">
        <v>293</v>
      </c>
      <c r="B41" s="40" t="s">
        <v>258</v>
      </c>
      <c r="C41" s="41">
        <f t="shared" ref="C41:D41" si="1">SUM(C36:C40)</f>
        <v>0.14699999999999999</v>
      </c>
      <c r="D41" s="41">
        <f t="shared" si="1"/>
        <v>0.1115</v>
      </c>
    </row>
    <row r="42" spans="1:4" ht="13.5" x14ac:dyDescent="0.2">
      <c r="A42" s="226" t="s">
        <v>294</v>
      </c>
      <c r="B42" s="227"/>
      <c r="C42" s="227"/>
      <c r="D42" s="228"/>
    </row>
    <row r="43" spans="1:4" ht="13.5" x14ac:dyDescent="0.2">
      <c r="A43" s="34" t="s">
        <v>295</v>
      </c>
      <c r="B43" s="35" t="s">
        <v>296</v>
      </c>
      <c r="C43" s="36">
        <f>C22*C34</f>
        <v>0.17303360000000001</v>
      </c>
      <c r="D43" s="36">
        <f>D22*D34</f>
        <v>6.1676800000000011E-2</v>
      </c>
    </row>
    <row r="44" spans="1:4" ht="40.5" x14ac:dyDescent="0.2">
      <c r="A44" s="37" t="s">
        <v>297</v>
      </c>
      <c r="B44" s="44" t="s">
        <v>298</v>
      </c>
      <c r="C44" s="39">
        <f>(C22*C37)+(C20*C36)</f>
        <v>5.0304E-3</v>
      </c>
      <c r="D44" s="39">
        <f>(D22*D37)+(D20*D36)</f>
        <v>3.8240000000000001E-3</v>
      </c>
    </row>
    <row r="45" spans="1:4" ht="13.5" x14ac:dyDescent="0.2">
      <c r="A45" s="42" t="s">
        <v>299</v>
      </c>
      <c r="B45" s="42" t="s">
        <v>258</v>
      </c>
      <c r="C45" s="43">
        <f>TRUNC(SUM(C43:C44),4)</f>
        <v>0.17799999999999999</v>
      </c>
      <c r="D45" s="43">
        <f>SUM(D43:D44)</f>
        <v>6.5500800000000012E-2</v>
      </c>
    </row>
    <row r="46" spans="1:4" ht="13.5" customHeight="1" x14ac:dyDescent="0.2">
      <c r="A46" s="229" t="s">
        <v>300</v>
      </c>
      <c r="B46" s="230"/>
      <c r="C46" s="45">
        <f>C45+C41+C34+C22</f>
        <v>1.1632</v>
      </c>
      <c r="D46" s="45">
        <f>D45+D41+D34+D22</f>
        <v>0.71260080000000015</v>
      </c>
    </row>
    <row r="52" spans="2:3" ht="15" x14ac:dyDescent="0.2">
      <c r="B52" s="26" t="s">
        <v>231</v>
      </c>
      <c r="C52" s="46"/>
    </row>
    <row r="53" spans="2:3" ht="15" x14ac:dyDescent="0.2">
      <c r="B53" s="26"/>
      <c r="C53" s="46"/>
    </row>
    <row r="54" spans="2:3" ht="15" x14ac:dyDescent="0.2">
      <c r="B54" s="26"/>
      <c r="C54" s="46"/>
    </row>
    <row r="55" spans="2:3" ht="15" x14ac:dyDescent="0.2">
      <c r="B55" s="28" t="s">
        <v>226</v>
      </c>
      <c r="C55" s="46"/>
    </row>
    <row r="56" spans="2:3" ht="15" x14ac:dyDescent="0.2">
      <c r="B56" s="29" t="s">
        <v>227</v>
      </c>
      <c r="C56" s="46"/>
    </row>
    <row r="57" spans="2:3" ht="15" x14ac:dyDescent="0.2">
      <c r="B57" s="29" t="s">
        <v>228</v>
      </c>
      <c r="C57" s="46"/>
    </row>
    <row r="58" spans="2:3" ht="15" x14ac:dyDescent="0.2">
      <c r="B58" s="29" t="s">
        <v>229</v>
      </c>
      <c r="C58" s="46"/>
    </row>
    <row r="59" spans="2:3" ht="15" x14ac:dyDescent="0.2">
      <c r="B59" s="29" t="s">
        <v>230</v>
      </c>
      <c r="C59" s="46"/>
    </row>
  </sheetData>
  <mergeCells count="10">
    <mergeCell ref="A23:D23"/>
    <mergeCell ref="A35:D35"/>
    <mergeCell ref="A42:D42"/>
    <mergeCell ref="A46:B46"/>
    <mergeCell ref="A6:D6"/>
    <mergeCell ref="A9:D9"/>
    <mergeCell ref="A10:A11"/>
    <mergeCell ref="B10:B11"/>
    <mergeCell ref="C10:D10"/>
    <mergeCell ref="A12:D12"/>
  </mergeCells>
  <printOptions horizontalCentered="1"/>
  <pageMargins left="0.94488188976377963" right="0.31496062992125984" top="0.78740157480314965" bottom="0.78740157480314965" header="0.31496062992125984" footer="0.31496062992125984"/>
  <pageSetup paperSize="9" scale="83" orientation="portrait" horizontalDpi="4294967293" verticalDpi="1200" r:id="rId1"/>
  <headerFooter>
    <oddFooter>&amp;RPágina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view="pageBreakPreview" topLeftCell="A19" zoomScaleNormal="100" zoomScaleSheetLayoutView="100" workbookViewId="0">
      <selection activeCell="F24" sqref="F24"/>
    </sheetView>
  </sheetViews>
  <sheetFormatPr defaultRowHeight="12.75" x14ac:dyDescent="0.2"/>
  <cols>
    <col min="1" max="1" width="74.6640625" style="9" customWidth="1"/>
    <col min="2" max="2" width="19" style="10" customWidth="1"/>
    <col min="3" max="3" width="19.6640625" style="10" customWidth="1"/>
    <col min="4" max="4" width="19.33203125" style="9" customWidth="1"/>
    <col min="5" max="5" width="20.6640625" style="9" customWidth="1"/>
    <col min="6" max="6" width="18.33203125" style="9" customWidth="1"/>
    <col min="7" max="16384" width="9.33203125" style="9"/>
  </cols>
  <sheetData>
    <row r="1" spans="1:3" ht="67.5" customHeight="1" x14ac:dyDescent="0.2">
      <c r="A1" s="240"/>
      <c r="B1" s="241"/>
      <c r="C1" s="242"/>
    </row>
    <row r="2" spans="1:3" x14ac:dyDescent="0.2">
      <c r="A2" s="239" t="s">
        <v>301</v>
      </c>
      <c r="B2" s="239"/>
      <c r="C2" s="239"/>
    </row>
    <row r="3" spans="1:3" x14ac:dyDescent="0.2">
      <c r="A3" s="239" t="s">
        <v>32</v>
      </c>
      <c r="B3" s="239"/>
      <c r="C3" s="239"/>
    </row>
    <row r="4" spans="1:3" x14ac:dyDescent="0.2">
      <c r="A4" s="243" t="s">
        <v>302</v>
      </c>
      <c r="B4" s="243"/>
      <c r="C4" s="243"/>
    </row>
    <row r="5" spans="1:3" ht="48" x14ac:dyDescent="0.2">
      <c r="A5" s="55"/>
      <c r="B5" s="62" t="s">
        <v>303</v>
      </c>
      <c r="C5" s="62" t="s">
        <v>304</v>
      </c>
    </row>
    <row r="6" spans="1:3" ht="14.25" x14ac:dyDescent="0.2">
      <c r="A6" s="56" t="s">
        <v>305</v>
      </c>
      <c r="B6" s="50">
        <v>0.14810000000000001</v>
      </c>
      <c r="C6" s="50">
        <v>0.12920000000000001</v>
      </c>
    </row>
    <row r="7" spans="1:3" x14ac:dyDescent="0.2">
      <c r="A7" s="57" t="s">
        <v>308</v>
      </c>
      <c r="B7" s="51">
        <v>4.9299999999999997E-2</v>
      </c>
      <c r="C7" s="51">
        <v>4.2799999999999998E-2</v>
      </c>
    </row>
    <row r="8" spans="1:3" x14ac:dyDescent="0.2">
      <c r="A8" s="58" t="s">
        <v>309</v>
      </c>
      <c r="B8" s="52">
        <v>4.8999999999999998E-3</v>
      </c>
      <c r="C8" s="52">
        <v>4.7999999999999996E-3</v>
      </c>
    </row>
    <row r="9" spans="1:3" x14ac:dyDescent="0.2">
      <c r="A9" s="58" t="s">
        <v>310</v>
      </c>
      <c r="B9" s="52">
        <v>1.3899999999999999E-2</v>
      </c>
      <c r="C9" s="52">
        <v>8.8999999999999999E-3</v>
      </c>
    </row>
    <row r="10" spans="1:3" x14ac:dyDescent="0.2">
      <c r="A10" s="58" t="s">
        <v>311</v>
      </c>
      <c r="B10" s="52">
        <v>9.9000000000000008E-3</v>
      </c>
      <c r="C10" s="52">
        <v>1.0500000000000001E-2</v>
      </c>
    </row>
    <row r="11" spans="1:3" x14ac:dyDescent="0.2">
      <c r="A11" s="58" t="s">
        <v>312</v>
      </c>
      <c r="B11" s="52">
        <v>7.0099999999999996E-2</v>
      </c>
      <c r="C11" s="52">
        <v>6.2199999999999998E-2</v>
      </c>
    </row>
    <row r="12" spans="1:3" ht="14.25" x14ac:dyDescent="0.2">
      <c r="A12" s="59" t="s">
        <v>306</v>
      </c>
      <c r="B12" s="50">
        <v>8.6499999999999994E-2</v>
      </c>
      <c r="C12" s="50">
        <v>8.6499999999999994E-2</v>
      </c>
    </row>
    <row r="13" spans="1:3" x14ac:dyDescent="0.2">
      <c r="A13" s="57" t="s">
        <v>316</v>
      </c>
      <c r="B13" s="52">
        <v>0.05</v>
      </c>
      <c r="C13" s="52">
        <v>0.05</v>
      </c>
    </row>
    <row r="14" spans="1:3" x14ac:dyDescent="0.2">
      <c r="A14" s="57" t="s">
        <v>317</v>
      </c>
      <c r="B14" s="52">
        <v>6.4999999999999997E-3</v>
      </c>
      <c r="C14" s="52">
        <v>6.4999999999999997E-3</v>
      </c>
    </row>
    <row r="15" spans="1:3" x14ac:dyDescent="0.2">
      <c r="A15" s="57" t="s">
        <v>318</v>
      </c>
      <c r="B15" s="52">
        <v>0.03</v>
      </c>
      <c r="C15" s="52">
        <v>0.03</v>
      </c>
    </row>
    <row r="16" spans="1:3" x14ac:dyDescent="0.2">
      <c r="A16" s="57" t="s">
        <v>307</v>
      </c>
      <c r="B16" s="53">
        <v>0</v>
      </c>
      <c r="C16" s="53">
        <v>0</v>
      </c>
    </row>
    <row r="17" spans="1:3" ht="14.25" x14ac:dyDescent="0.2">
      <c r="A17" s="60" t="s">
        <v>313</v>
      </c>
      <c r="B17" s="54">
        <v>0.2636</v>
      </c>
      <c r="C17" s="54">
        <v>0.2414</v>
      </c>
    </row>
    <row r="18" spans="1:3" s="92" customFormat="1" ht="27" customHeight="1" x14ac:dyDescent="0.2">
      <c r="A18" s="90" t="s">
        <v>319</v>
      </c>
      <c r="B18" s="91" t="s">
        <v>315</v>
      </c>
      <c r="C18" s="89">
        <v>0.2636</v>
      </c>
    </row>
    <row r="19" spans="1:3" x14ac:dyDescent="0.2">
      <c r="A19" s="61" t="s">
        <v>314</v>
      </c>
      <c r="B19" s="48"/>
      <c r="C19" s="49"/>
    </row>
    <row r="22" spans="1:3" x14ac:dyDescent="0.2">
      <c r="A22" s="26" t="s">
        <v>231</v>
      </c>
    </row>
    <row r="23" spans="1:3" x14ac:dyDescent="0.2">
      <c r="A23" s="26"/>
    </row>
    <row r="24" spans="1:3" x14ac:dyDescent="0.2">
      <c r="A24" s="26"/>
    </row>
    <row r="25" spans="1:3" x14ac:dyDescent="0.2">
      <c r="A25" s="28" t="s">
        <v>226</v>
      </c>
    </row>
    <row r="26" spans="1:3" x14ac:dyDescent="0.2">
      <c r="A26" s="29" t="s">
        <v>227</v>
      </c>
    </row>
    <row r="27" spans="1:3" x14ac:dyDescent="0.2">
      <c r="A27" s="29" t="s">
        <v>228</v>
      </c>
    </row>
    <row r="28" spans="1:3" x14ac:dyDescent="0.2">
      <c r="A28" s="29" t="s">
        <v>229</v>
      </c>
    </row>
    <row r="29" spans="1:3" x14ac:dyDescent="0.2">
      <c r="A29" s="29" t="s">
        <v>230</v>
      </c>
    </row>
  </sheetData>
  <mergeCells count="4">
    <mergeCell ref="A2:C2"/>
    <mergeCell ref="A3:C3"/>
    <mergeCell ref="A1:C1"/>
    <mergeCell ref="A4:C4"/>
  </mergeCells>
  <printOptions horizontalCentered="1"/>
  <pageMargins left="0.9055118110236221" right="0.31496062992125984" top="0.94488188976377963" bottom="0.74803149606299213" header="0.31496062992125984" footer="0.31496062992125984"/>
  <pageSetup paperSize="9" scale="85" orientation="portrait" horizontalDpi="4294967293" r:id="rId1"/>
  <headerFooter>
    <oddFooter>&amp;RPágina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75"/>
  <sheetViews>
    <sheetView showOutlineSymbols="0" showWhiteSpace="0" view="pageBreakPreview" topLeftCell="A1363" zoomScale="85" zoomScaleNormal="85" zoomScaleSheetLayoutView="85" workbookViewId="0">
      <selection activeCell="D1331" sqref="D1331"/>
    </sheetView>
  </sheetViews>
  <sheetFormatPr defaultRowHeight="14.25" x14ac:dyDescent="0.2"/>
  <cols>
    <col min="1" max="1" width="13.33203125" style="64" bestFit="1" customWidth="1"/>
    <col min="2" max="2" width="14" style="64" customWidth="1"/>
    <col min="3" max="3" width="13.33203125" style="64" bestFit="1" customWidth="1"/>
    <col min="4" max="4" width="75.6640625" style="64" customWidth="1"/>
    <col min="5" max="5" width="20" style="64" bestFit="1" customWidth="1"/>
    <col min="6" max="9" width="16" style="64" bestFit="1" customWidth="1"/>
    <col min="10" max="10" width="18.6640625" style="64" bestFit="1" customWidth="1"/>
    <col min="11" max="11" width="10.1640625" style="64" bestFit="1" customWidth="1"/>
    <col min="12" max="16384" width="9.33203125" style="64"/>
  </cols>
  <sheetData>
    <row r="1" spans="1:12" ht="15" x14ac:dyDescent="0.2">
      <c r="A1" s="266" t="s">
        <v>1112</v>
      </c>
      <c r="B1" s="267"/>
      <c r="C1" s="267"/>
      <c r="D1" s="268"/>
      <c r="E1" s="256"/>
      <c r="F1" s="257"/>
      <c r="G1" s="258" t="s">
        <v>324</v>
      </c>
      <c r="H1" s="259"/>
      <c r="I1" s="260" t="s">
        <v>325</v>
      </c>
      <c r="J1" s="257"/>
    </row>
    <row r="2" spans="1:12" ht="36.75" customHeight="1" x14ac:dyDescent="0.2">
      <c r="A2" s="269"/>
      <c r="B2" s="270"/>
      <c r="C2" s="270"/>
      <c r="D2" s="271"/>
      <c r="E2" s="261"/>
      <c r="F2" s="262"/>
      <c r="G2" s="263" t="s">
        <v>326</v>
      </c>
      <c r="H2" s="264"/>
      <c r="I2" s="265" t="s">
        <v>327</v>
      </c>
      <c r="J2" s="262"/>
    </row>
    <row r="3" spans="1:12" ht="19.5" customHeight="1" thickBot="1" x14ac:dyDescent="0.25">
      <c r="A3" s="65"/>
      <c r="B3" s="65"/>
      <c r="C3" s="76"/>
      <c r="D3" s="76"/>
      <c r="E3" s="74"/>
      <c r="F3" s="74"/>
      <c r="G3" s="75"/>
      <c r="H3" s="75"/>
      <c r="I3" s="74"/>
      <c r="J3" s="74"/>
    </row>
    <row r="4" spans="1:12" ht="15.75" thickBot="1" x14ac:dyDescent="0.3">
      <c r="A4" s="250" t="s">
        <v>323</v>
      </c>
      <c r="B4" s="251"/>
      <c r="C4" s="251"/>
      <c r="D4" s="251"/>
      <c r="E4" s="251"/>
      <c r="F4" s="251"/>
      <c r="G4" s="251"/>
      <c r="H4" s="251"/>
      <c r="I4" s="251"/>
      <c r="J4" s="252"/>
    </row>
    <row r="5" spans="1:12" ht="30" customHeight="1" x14ac:dyDescent="0.25">
      <c r="A5" s="253"/>
      <c r="B5" s="254"/>
      <c r="C5" s="254"/>
      <c r="D5" s="254"/>
      <c r="E5" s="254"/>
      <c r="F5" s="254"/>
      <c r="G5" s="254"/>
      <c r="H5" s="254"/>
      <c r="I5" s="254"/>
      <c r="J5" s="254"/>
    </row>
    <row r="6" spans="1:12" s="77" customFormat="1" ht="18" customHeight="1" x14ac:dyDescent="0.2">
      <c r="A6" s="66" t="s">
        <v>1113</v>
      </c>
      <c r="B6" s="66" t="s">
        <v>329</v>
      </c>
      <c r="C6" s="66" t="s">
        <v>330</v>
      </c>
      <c r="D6" s="66" t="s">
        <v>331</v>
      </c>
      <c r="E6" s="255" t="s">
        <v>332</v>
      </c>
      <c r="F6" s="255"/>
      <c r="G6" s="66" t="s">
        <v>333</v>
      </c>
      <c r="H6" s="66" t="s">
        <v>334</v>
      </c>
      <c r="I6" s="66" t="s">
        <v>335</v>
      </c>
      <c r="J6" s="66" t="s">
        <v>258</v>
      </c>
    </row>
    <row r="7" spans="1:12" s="77" customFormat="1" ht="18" customHeight="1" x14ac:dyDescent="0.2">
      <c r="A7" s="66" t="s">
        <v>328</v>
      </c>
      <c r="B7" s="66"/>
      <c r="C7" s="66"/>
      <c r="D7" s="66"/>
      <c r="E7" s="66"/>
      <c r="F7" s="66"/>
      <c r="G7" s="66"/>
      <c r="H7" s="66"/>
      <c r="I7" s="66"/>
      <c r="J7" s="66"/>
    </row>
    <row r="8" spans="1:12" ht="36" customHeight="1" x14ac:dyDescent="0.2">
      <c r="A8" s="67" t="s">
        <v>336</v>
      </c>
      <c r="B8" s="68" t="s">
        <v>337</v>
      </c>
      <c r="C8" s="67" t="s">
        <v>338</v>
      </c>
      <c r="D8" s="67" t="s">
        <v>100</v>
      </c>
      <c r="E8" s="247" t="s">
        <v>339</v>
      </c>
      <c r="F8" s="247"/>
      <c r="G8" s="69" t="s">
        <v>340</v>
      </c>
      <c r="H8" s="70">
        <v>1</v>
      </c>
      <c r="I8" s="71">
        <v>72.5</v>
      </c>
      <c r="J8" s="71">
        <v>72.5</v>
      </c>
    </row>
    <row r="9" spans="1:12" ht="36" customHeight="1" x14ac:dyDescent="0.2">
      <c r="A9" s="79" t="s">
        <v>341</v>
      </c>
      <c r="B9" s="80" t="s">
        <v>342</v>
      </c>
      <c r="C9" s="79" t="s">
        <v>338</v>
      </c>
      <c r="D9" s="79" t="s">
        <v>100</v>
      </c>
      <c r="E9" s="244" t="s">
        <v>343</v>
      </c>
      <c r="F9" s="244"/>
      <c r="G9" s="81" t="s">
        <v>340</v>
      </c>
      <c r="H9" s="82">
        <v>1</v>
      </c>
      <c r="I9" s="83">
        <v>72.5</v>
      </c>
      <c r="J9" s="83">
        <v>72.5</v>
      </c>
      <c r="L9" s="184"/>
    </row>
    <row r="10" spans="1:12" ht="25.5" x14ac:dyDescent="0.2">
      <c r="A10" s="84"/>
      <c r="B10" s="84"/>
      <c r="C10" s="84"/>
      <c r="D10" s="84"/>
      <c r="E10" s="84" t="s">
        <v>344</v>
      </c>
      <c r="F10" s="85">
        <v>0</v>
      </c>
      <c r="G10" s="84" t="s">
        <v>345</v>
      </c>
      <c r="H10" s="85">
        <v>0</v>
      </c>
      <c r="I10" s="84" t="s">
        <v>346</v>
      </c>
      <c r="J10" s="85">
        <v>0</v>
      </c>
    </row>
    <row r="11" spans="1:12" ht="15" thickBot="1" x14ac:dyDescent="0.25">
      <c r="A11" s="84"/>
      <c r="B11" s="84"/>
      <c r="C11" s="84"/>
      <c r="D11" s="84"/>
      <c r="E11" s="84" t="s">
        <v>347</v>
      </c>
      <c r="F11" s="85">
        <v>19.11</v>
      </c>
      <c r="G11" s="84"/>
      <c r="H11" s="245" t="s">
        <v>348</v>
      </c>
      <c r="I11" s="245"/>
      <c r="J11" s="85">
        <v>91.61</v>
      </c>
    </row>
    <row r="12" spans="1:12" ht="0.95" customHeight="1" thickTop="1" x14ac:dyDescent="0.2">
      <c r="A12" s="72"/>
      <c r="B12" s="72"/>
      <c r="C12" s="72"/>
      <c r="D12" s="72"/>
      <c r="E12" s="72"/>
      <c r="F12" s="72"/>
      <c r="G12" s="72"/>
      <c r="H12" s="72"/>
      <c r="I12" s="72"/>
      <c r="J12" s="72"/>
    </row>
    <row r="13" spans="1:12" ht="18" customHeight="1" x14ac:dyDescent="0.2">
      <c r="A13" s="86" t="s">
        <v>349</v>
      </c>
      <c r="B13" s="87" t="s">
        <v>329</v>
      </c>
      <c r="C13" s="86" t="s">
        <v>330</v>
      </c>
      <c r="D13" s="86" t="s">
        <v>331</v>
      </c>
      <c r="E13" s="246" t="s">
        <v>332</v>
      </c>
      <c r="F13" s="246"/>
      <c r="G13" s="88" t="s">
        <v>333</v>
      </c>
      <c r="H13" s="87" t="s">
        <v>334</v>
      </c>
      <c r="I13" s="87" t="s">
        <v>335</v>
      </c>
      <c r="J13" s="87" t="s">
        <v>258</v>
      </c>
    </row>
    <row r="14" spans="1:12" ht="36" customHeight="1" x14ac:dyDescent="0.2">
      <c r="A14" s="67" t="s">
        <v>336</v>
      </c>
      <c r="B14" s="68" t="s">
        <v>350</v>
      </c>
      <c r="C14" s="67" t="s">
        <v>338</v>
      </c>
      <c r="D14" s="67" t="s">
        <v>322</v>
      </c>
      <c r="E14" s="247" t="s">
        <v>339</v>
      </c>
      <c r="F14" s="247"/>
      <c r="G14" s="69" t="s">
        <v>101</v>
      </c>
      <c r="H14" s="70">
        <v>1</v>
      </c>
      <c r="I14" s="71">
        <v>274.10000000000002</v>
      </c>
      <c r="J14" s="71">
        <v>274.10000000000002</v>
      </c>
      <c r="L14" s="93"/>
    </row>
    <row r="15" spans="1:12" ht="36" customHeight="1" x14ac:dyDescent="0.2">
      <c r="A15" s="79" t="s">
        <v>341</v>
      </c>
      <c r="B15" s="80" t="s">
        <v>351</v>
      </c>
      <c r="C15" s="79" t="s">
        <v>338</v>
      </c>
      <c r="D15" s="79" t="s">
        <v>322</v>
      </c>
      <c r="E15" s="244" t="s">
        <v>343</v>
      </c>
      <c r="F15" s="244"/>
      <c r="G15" s="81" t="s">
        <v>340</v>
      </c>
      <c r="H15" s="82">
        <v>1</v>
      </c>
      <c r="I15" s="83">
        <v>274.10000000000002</v>
      </c>
      <c r="J15" s="83">
        <v>274.10000000000002</v>
      </c>
    </row>
    <row r="16" spans="1:12" ht="25.5" x14ac:dyDescent="0.2">
      <c r="A16" s="84"/>
      <c r="B16" s="84"/>
      <c r="C16" s="84"/>
      <c r="D16" s="84"/>
      <c r="E16" s="84" t="s">
        <v>344</v>
      </c>
      <c r="F16" s="85">
        <v>0</v>
      </c>
      <c r="G16" s="84" t="s">
        <v>345</v>
      </c>
      <c r="H16" s="85">
        <v>0</v>
      </c>
      <c r="I16" s="84" t="s">
        <v>346</v>
      </c>
      <c r="J16" s="85">
        <v>0</v>
      </c>
    </row>
    <row r="17" spans="1:10" ht="15" thickBot="1" x14ac:dyDescent="0.25">
      <c r="A17" s="84"/>
      <c r="B17" s="84"/>
      <c r="C17" s="84"/>
      <c r="D17" s="84"/>
      <c r="E17" s="84" t="s">
        <v>347</v>
      </c>
      <c r="F17" s="85">
        <v>72.25</v>
      </c>
      <c r="G17" s="84"/>
      <c r="H17" s="245" t="s">
        <v>348</v>
      </c>
      <c r="I17" s="245"/>
      <c r="J17" s="85">
        <v>346.35</v>
      </c>
    </row>
    <row r="18" spans="1:10" ht="0.95" customHeight="1" thickTop="1" x14ac:dyDescent="0.2">
      <c r="A18" s="72"/>
      <c r="B18" s="72"/>
      <c r="C18" s="72"/>
      <c r="D18" s="72"/>
      <c r="E18" s="72"/>
      <c r="F18" s="72"/>
      <c r="G18" s="72"/>
      <c r="H18" s="72"/>
      <c r="I18" s="72"/>
      <c r="J18" s="72"/>
    </row>
    <row r="19" spans="1:10" ht="18" customHeight="1" x14ac:dyDescent="0.2">
      <c r="A19" s="86" t="s">
        <v>352</v>
      </c>
      <c r="B19" s="87" t="s">
        <v>329</v>
      </c>
      <c r="C19" s="86" t="s">
        <v>330</v>
      </c>
      <c r="D19" s="86" t="s">
        <v>331</v>
      </c>
      <c r="E19" s="246" t="s">
        <v>332</v>
      </c>
      <c r="F19" s="246"/>
      <c r="G19" s="88" t="s">
        <v>333</v>
      </c>
      <c r="H19" s="87" t="s">
        <v>334</v>
      </c>
      <c r="I19" s="87" t="s">
        <v>335</v>
      </c>
      <c r="J19" s="87" t="s">
        <v>258</v>
      </c>
    </row>
    <row r="20" spans="1:10" ht="36" customHeight="1" x14ac:dyDescent="0.2">
      <c r="A20" s="67" t="s">
        <v>336</v>
      </c>
      <c r="B20" s="68" t="s">
        <v>353</v>
      </c>
      <c r="C20" s="67" t="s">
        <v>338</v>
      </c>
      <c r="D20" s="67" t="s">
        <v>203</v>
      </c>
      <c r="E20" s="247" t="s">
        <v>339</v>
      </c>
      <c r="F20" s="247"/>
      <c r="G20" s="69" t="s">
        <v>354</v>
      </c>
      <c r="H20" s="70">
        <v>1</v>
      </c>
      <c r="I20" s="71">
        <v>46000</v>
      </c>
      <c r="J20" s="71">
        <v>46000</v>
      </c>
    </row>
    <row r="21" spans="1:10" ht="36" customHeight="1" x14ac:dyDescent="0.2">
      <c r="A21" s="79" t="s">
        <v>341</v>
      </c>
      <c r="B21" s="80" t="s">
        <v>355</v>
      </c>
      <c r="C21" s="79" t="s">
        <v>338</v>
      </c>
      <c r="D21" s="79" t="s">
        <v>203</v>
      </c>
      <c r="E21" s="244" t="s">
        <v>343</v>
      </c>
      <c r="F21" s="244"/>
      <c r="G21" s="81" t="s">
        <v>356</v>
      </c>
      <c r="H21" s="82">
        <v>1</v>
      </c>
      <c r="I21" s="83">
        <v>46000</v>
      </c>
      <c r="J21" s="83">
        <v>46000</v>
      </c>
    </row>
    <row r="22" spans="1:10" ht="25.5" x14ac:dyDescent="0.2">
      <c r="A22" s="84"/>
      <c r="B22" s="84"/>
      <c r="C22" s="84"/>
      <c r="D22" s="84"/>
      <c r="E22" s="84" t="s">
        <v>344</v>
      </c>
      <c r="F22" s="85">
        <v>0</v>
      </c>
      <c r="G22" s="84" t="s">
        <v>345</v>
      </c>
      <c r="H22" s="85">
        <v>0</v>
      </c>
      <c r="I22" s="84" t="s">
        <v>346</v>
      </c>
      <c r="J22" s="85">
        <v>0</v>
      </c>
    </row>
    <row r="23" spans="1:10" ht="15" thickBot="1" x14ac:dyDescent="0.25">
      <c r="A23" s="84"/>
      <c r="B23" s="84"/>
      <c r="C23" s="84"/>
      <c r="D23" s="84"/>
      <c r="E23" s="84" t="s">
        <v>347</v>
      </c>
      <c r="F23" s="85">
        <v>12125.6</v>
      </c>
      <c r="G23" s="84"/>
      <c r="H23" s="245" t="s">
        <v>348</v>
      </c>
      <c r="I23" s="245"/>
      <c r="J23" s="85">
        <v>58125.599999999999</v>
      </c>
    </row>
    <row r="24" spans="1:10" ht="0.95" customHeight="1" thickTop="1" x14ac:dyDescent="0.2">
      <c r="A24" s="72"/>
      <c r="B24" s="72"/>
      <c r="C24" s="72"/>
      <c r="D24" s="72"/>
      <c r="E24" s="72"/>
      <c r="F24" s="72"/>
      <c r="G24" s="72"/>
      <c r="H24" s="72"/>
      <c r="I24" s="72"/>
      <c r="J24" s="72"/>
    </row>
    <row r="25" spans="1:10" ht="18" customHeight="1" x14ac:dyDescent="0.2">
      <c r="A25" s="86" t="s">
        <v>357</v>
      </c>
      <c r="B25" s="87" t="s">
        <v>329</v>
      </c>
      <c r="C25" s="86" t="s">
        <v>330</v>
      </c>
      <c r="D25" s="86" t="s">
        <v>331</v>
      </c>
      <c r="E25" s="246" t="s">
        <v>332</v>
      </c>
      <c r="F25" s="246"/>
      <c r="G25" s="88" t="s">
        <v>333</v>
      </c>
      <c r="H25" s="87" t="s">
        <v>334</v>
      </c>
      <c r="I25" s="87" t="s">
        <v>335</v>
      </c>
      <c r="J25" s="87" t="s">
        <v>258</v>
      </c>
    </row>
    <row r="26" spans="1:10" ht="24" customHeight="1" x14ac:dyDescent="0.2">
      <c r="A26" s="67" t="s">
        <v>336</v>
      </c>
      <c r="B26" s="68" t="s">
        <v>358</v>
      </c>
      <c r="C26" s="67" t="s">
        <v>49</v>
      </c>
      <c r="D26" s="67" t="s">
        <v>359</v>
      </c>
      <c r="E26" s="247" t="s">
        <v>360</v>
      </c>
      <c r="F26" s="247"/>
      <c r="G26" s="69" t="s">
        <v>361</v>
      </c>
      <c r="H26" s="70">
        <v>1</v>
      </c>
      <c r="I26" s="71">
        <v>589.05999999999995</v>
      </c>
      <c r="J26" s="71">
        <v>589.05999999999995</v>
      </c>
    </row>
    <row r="27" spans="1:10" ht="24" customHeight="1" x14ac:dyDescent="0.2">
      <c r="A27" s="79" t="s">
        <v>362</v>
      </c>
      <c r="B27" s="80" t="s">
        <v>363</v>
      </c>
      <c r="C27" s="79" t="s">
        <v>49</v>
      </c>
      <c r="D27" s="79" t="s">
        <v>364</v>
      </c>
      <c r="E27" s="244" t="s">
        <v>339</v>
      </c>
      <c r="F27" s="244"/>
      <c r="G27" s="81" t="s">
        <v>365</v>
      </c>
      <c r="H27" s="82">
        <v>0.56510649999999996</v>
      </c>
      <c r="I27" s="83">
        <v>22.11</v>
      </c>
      <c r="J27" s="83">
        <v>12.49</v>
      </c>
    </row>
    <row r="28" spans="1:10" ht="24" customHeight="1" x14ac:dyDescent="0.2">
      <c r="A28" s="79" t="s">
        <v>362</v>
      </c>
      <c r="B28" s="80" t="s">
        <v>366</v>
      </c>
      <c r="C28" s="79" t="s">
        <v>49</v>
      </c>
      <c r="D28" s="79" t="s">
        <v>367</v>
      </c>
      <c r="E28" s="244" t="s">
        <v>339</v>
      </c>
      <c r="F28" s="244"/>
      <c r="G28" s="81" t="s">
        <v>365</v>
      </c>
      <c r="H28" s="82">
        <v>1.5069507</v>
      </c>
      <c r="I28" s="83">
        <v>17.54</v>
      </c>
      <c r="J28" s="83">
        <v>26.43</v>
      </c>
    </row>
    <row r="29" spans="1:10" ht="24" customHeight="1" x14ac:dyDescent="0.2">
      <c r="A29" s="79" t="s">
        <v>362</v>
      </c>
      <c r="B29" s="80" t="s">
        <v>368</v>
      </c>
      <c r="C29" s="79" t="s">
        <v>49</v>
      </c>
      <c r="D29" s="79" t="s">
        <v>369</v>
      </c>
      <c r="E29" s="244" t="s">
        <v>339</v>
      </c>
      <c r="F29" s="244"/>
      <c r="G29" s="81" t="s">
        <v>365</v>
      </c>
      <c r="H29" s="82">
        <v>0.56510649999999996</v>
      </c>
      <c r="I29" s="83">
        <v>22.21</v>
      </c>
      <c r="J29" s="83">
        <v>12.55</v>
      </c>
    </row>
    <row r="30" spans="1:10" ht="24" customHeight="1" x14ac:dyDescent="0.2">
      <c r="A30" s="79" t="s">
        <v>362</v>
      </c>
      <c r="B30" s="80" t="s">
        <v>370</v>
      </c>
      <c r="C30" s="79" t="s">
        <v>49</v>
      </c>
      <c r="D30" s="79" t="s">
        <v>371</v>
      </c>
      <c r="E30" s="244" t="s">
        <v>339</v>
      </c>
      <c r="F30" s="244"/>
      <c r="G30" s="81" t="s">
        <v>365</v>
      </c>
      <c r="H30" s="82">
        <v>0.56510649999999996</v>
      </c>
      <c r="I30" s="83">
        <v>22.33</v>
      </c>
      <c r="J30" s="83">
        <v>12.61</v>
      </c>
    </row>
    <row r="31" spans="1:10" ht="36" customHeight="1" x14ac:dyDescent="0.2">
      <c r="A31" s="79" t="s">
        <v>341</v>
      </c>
      <c r="B31" s="80" t="s">
        <v>372</v>
      </c>
      <c r="C31" s="79" t="s">
        <v>49</v>
      </c>
      <c r="D31" s="79" t="s">
        <v>373</v>
      </c>
      <c r="E31" s="244" t="s">
        <v>374</v>
      </c>
      <c r="F31" s="244"/>
      <c r="G31" s="81" t="s">
        <v>365</v>
      </c>
      <c r="H31" s="82">
        <v>0.3</v>
      </c>
      <c r="I31" s="83">
        <v>1.9</v>
      </c>
      <c r="J31" s="83">
        <v>0.56999999999999995</v>
      </c>
    </row>
    <row r="32" spans="1:10" ht="36" customHeight="1" x14ac:dyDescent="0.2">
      <c r="A32" s="79" t="s">
        <v>341</v>
      </c>
      <c r="B32" s="80" t="s">
        <v>375</v>
      </c>
      <c r="C32" s="79" t="s">
        <v>49</v>
      </c>
      <c r="D32" s="79" t="s">
        <v>376</v>
      </c>
      <c r="E32" s="244" t="s">
        <v>377</v>
      </c>
      <c r="F32" s="244"/>
      <c r="G32" s="81" t="s">
        <v>361</v>
      </c>
      <c r="H32" s="82">
        <v>1.05</v>
      </c>
      <c r="I32" s="83">
        <v>499.44</v>
      </c>
      <c r="J32" s="83">
        <v>524.41</v>
      </c>
    </row>
    <row r="33" spans="1:10" ht="25.5" x14ac:dyDescent="0.2">
      <c r="A33" s="84"/>
      <c r="B33" s="84"/>
      <c r="C33" s="84"/>
      <c r="D33" s="84"/>
      <c r="E33" s="84" t="s">
        <v>344</v>
      </c>
      <c r="F33" s="85">
        <v>21.690088757396449</v>
      </c>
      <c r="G33" s="84" t="s">
        <v>345</v>
      </c>
      <c r="H33" s="85">
        <v>25.23</v>
      </c>
      <c r="I33" s="84" t="s">
        <v>346</v>
      </c>
      <c r="J33" s="85">
        <v>46.92</v>
      </c>
    </row>
    <row r="34" spans="1:10" ht="15" thickBot="1" x14ac:dyDescent="0.25">
      <c r="A34" s="84"/>
      <c r="B34" s="84"/>
      <c r="C34" s="84"/>
      <c r="D34" s="84"/>
      <c r="E34" s="84" t="s">
        <v>347</v>
      </c>
      <c r="F34" s="85">
        <v>155.27000000000001</v>
      </c>
      <c r="G34" s="84"/>
      <c r="H34" s="245" t="s">
        <v>348</v>
      </c>
      <c r="I34" s="245"/>
      <c r="J34" s="85">
        <v>744.33</v>
      </c>
    </row>
    <row r="35" spans="1:10" ht="0.95" customHeight="1" thickTop="1" x14ac:dyDescent="0.2">
      <c r="A35" s="72"/>
      <c r="B35" s="72"/>
      <c r="C35" s="72"/>
      <c r="D35" s="72"/>
      <c r="E35" s="72"/>
      <c r="F35" s="72"/>
      <c r="G35" s="72"/>
      <c r="H35" s="72"/>
      <c r="I35" s="72"/>
      <c r="J35" s="72"/>
    </row>
    <row r="36" spans="1:10" ht="18" customHeight="1" x14ac:dyDescent="0.2">
      <c r="A36" s="86" t="s">
        <v>378</v>
      </c>
      <c r="B36" s="87" t="s">
        <v>329</v>
      </c>
      <c r="C36" s="86" t="s">
        <v>330</v>
      </c>
      <c r="D36" s="86" t="s">
        <v>331</v>
      </c>
      <c r="E36" s="246" t="s">
        <v>332</v>
      </c>
      <c r="F36" s="246"/>
      <c r="G36" s="88" t="s">
        <v>333</v>
      </c>
      <c r="H36" s="87" t="s">
        <v>334</v>
      </c>
      <c r="I36" s="87" t="s">
        <v>335</v>
      </c>
      <c r="J36" s="87" t="s">
        <v>258</v>
      </c>
    </row>
    <row r="37" spans="1:10" ht="36" customHeight="1" x14ac:dyDescent="0.2">
      <c r="A37" s="67" t="s">
        <v>336</v>
      </c>
      <c r="B37" s="68" t="s">
        <v>379</v>
      </c>
      <c r="C37" s="67" t="s">
        <v>338</v>
      </c>
      <c r="D37" s="67" t="s">
        <v>321</v>
      </c>
      <c r="E37" s="247" t="s">
        <v>339</v>
      </c>
      <c r="F37" s="247"/>
      <c r="G37" s="69" t="s">
        <v>95</v>
      </c>
      <c r="H37" s="70">
        <v>1</v>
      </c>
      <c r="I37" s="71">
        <v>158.01</v>
      </c>
      <c r="J37" s="71">
        <v>158.01</v>
      </c>
    </row>
    <row r="38" spans="1:10" ht="24" customHeight="1" x14ac:dyDescent="0.2">
      <c r="A38" s="79" t="s">
        <v>362</v>
      </c>
      <c r="B38" s="80" t="s">
        <v>366</v>
      </c>
      <c r="C38" s="79" t="s">
        <v>49</v>
      </c>
      <c r="D38" s="79" t="s">
        <v>367</v>
      </c>
      <c r="E38" s="244" t="s">
        <v>339</v>
      </c>
      <c r="F38" s="244"/>
      <c r="G38" s="81" t="s">
        <v>365</v>
      </c>
      <c r="H38" s="82">
        <v>2.3170419999999998</v>
      </c>
      <c r="I38" s="83">
        <v>17.54</v>
      </c>
      <c r="J38" s="83">
        <v>40.64</v>
      </c>
    </row>
    <row r="39" spans="1:10" ht="24" customHeight="1" x14ac:dyDescent="0.2">
      <c r="A39" s="79" t="s">
        <v>362</v>
      </c>
      <c r="B39" s="80" t="s">
        <v>380</v>
      </c>
      <c r="C39" s="79" t="s">
        <v>49</v>
      </c>
      <c r="D39" s="79" t="s">
        <v>381</v>
      </c>
      <c r="E39" s="244" t="s">
        <v>339</v>
      </c>
      <c r="F39" s="244"/>
      <c r="G39" s="81" t="s">
        <v>365</v>
      </c>
      <c r="H39" s="82">
        <v>4.6340839999999996</v>
      </c>
      <c r="I39" s="83">
        <v>21.28</v>
      </c>
      <c r="J39" s="83">
        <v>98.61</v>
      </c>
    </row>
    <row r="40" spans="1:10" ht="24" customHeight="1" x14ac:dyDescent="0.2">
      <c r="A40" s="79" t="s">
        <v>341</v>
      </c>
      <c r="B40" s="80" t="s">
        <v>382</v>
      </c>
      <c r="C40" s="79" t="s">
        <v>72</v>
      </c>
      <c r="D40" s="79" t="s">
        <v>383</v>
      </c>
      <c r="E40" s="244" t="s">
        <v>374</v>
      </c>
      <c r="F40" s="244"/>
      <c r="G40" s="81" t="s">
        <v>51</v>
      </c>
      <c r="H40" s="82">
        <v>4.6340839999999996</v>
      </c>
      <c r="I40" s="83">
        <v>4.05</v>
      </c>
      <c r="J40" s="83">
        <v>18.760000000000002</v>
      </c>
    </row>
    <row r="41" spans="1:10" ht="24" customHeight="1" x14ac:dyDescent="0.2">
      <c r="A41" s="79" t="s">
        <v>341</v>
      </c>
      <c r="B41" s="80" t="s">
        <v>384</v>
      </c>
      <c r="C41" s="79" t="s">
        <v>72</v>
      </c>
      <c r="D41" s="79" t="s">
        <v>385</v>
      </c>
      <c r="E41" s="244" t="s">
        <v>377</v>
      </c>
      <c r="F41" s="244"/>
      <c r="G41" s="81" t="s">
        <v>161</v>
      </c>
      <c r="H41" s="82">
        <v>1E-3</v>
      </c>
      <c r="I41" s="83">
        <v>8.48</v>
      </c>
      <c r="J41" s="83">
        <v>0</v>
      </c>
    </row>
    <row r="42" spans="1:10" ht="25.5" x14ac:dyDescent="0.2">
      <c r="A42" s="84"/>
      <c r="B42" s="84"/>
      <c r="C42" s="84"/>
      <c r="D42" s="84"/>
      <c r="E42" s="84" t="s">
        <v>344</v>
      </c>
      <c r="F42" s="85">
        <v>48.946005917159759</v>
      </c>
      <c r="G42" s="84" t="s">
        <v>345</v>
      </c>
      <c r="H42" s="85">
        <v>56.93</v>
      </c>
      <c r="I42" s="84" t="s">
        <v>346</v>
      </c>
      <c r="J42" s="85">
        <v>105.88</v>
      </c>
    </row>
    <row r="43" spans="1:10" ht="15" thickBot="1" x14ac:dyDescent="0.25">
      <c r="A43" s="84"/>
      <c r="B43" s="84"/>
      <c r="C43" s="84"/>
      <c r="D43" s="84"/>
      <c r="E43" s="84" t="s">
        <v>347</v>
      </c>
      <c r="F43" s="85">
        <v>41.65</v>
      </c>
      <c r="G43" s="84"/>
      <c r="H43" s="245" t="s">
        <v>348</v>
      </c>
      <c r="I43" s="245"/>
      <c r="J43" s="85">
        <v>199.66</v>
      </c>
    </row>
    <row r="44" spans="1:10" ht="0.95" customHeight="1" thickTop="1" x14ac:dyDescent="0.2">
      <c r="A44" s="72"/>
      <c r="B44" s="72"/>
      <c r="C44" s="72"/>
      <c r="D44" s="72"/>
      <c r="E44" s="72"/>
      <c r="F44" s="72"/>
      <c r="G44" s="72"/>
      <c r="H44" s="72"/>
      <c r="I44" s="72"/>
      <c r="J44" s="72"/>
    </row>
    <row r="45" spans="1:10" ht="18" customHeight="1" x14ac:dyDescent="0.2">
      <c r="A45" s="86" t="s">
        <v>386</v>
      </c>
      <c r="B45" s="87" t="s">
        <v>329</v>
      </c>
      <c r="C45" s="86" t="s">
        <v>330</v>
      </c>
      <c r="D45" s="86" t="s">
        <v>331</v>
      </c>
      <c r="E45" s="246" t="s">
        <v>332</v>
      </c>
      <c r="F45" s="246"/>
      <c r="G45" s="88" t="s">
        <v>333</v>
      </c>
      <c r="H45" s="87" t="s">
        <v>334</v>
      </c>
      <c r="I45" s="87" t="s">
        <v>335</v>
      </c>
      <c r="J45" s="87" t="s">
        <v>258</v>
      </c>
    </row>
    <row r="46" spans="1:10" ht="24" customHeight="1" x14ac:dyDescent="0.2">
      <c r="A46" s="67" t="s">
        <v>336</v>
      </c>
      <c r="B46" s="68" t="s">
        <v>387</v>
      </c>
      <c r="C46" s="67" t="s">
        <v>69</v>
      </c>
      <c r="D46" s="67" t="s">
        <v>388</v>
      </c>
      <c r="E46" s="247" t="s">
        <v>320</v>
      </c>
      <c r="F46" s="247"/>
      <c r="G46" s="69" t="s">
        <v>361</v>
      </c>
      <c r="H46" s="70">
        <v>1</v>
      </c>
      <c r="I46" s="71">
        <v>317.72000000000003</v>
      </c>
      <c r="J46" s="71">
        <v>317.72000000000003</v>
      </c>
    </row>
    <row r="47" spans="1:10" ht="24" customHeight="1" x14ac:dyDescent="0.2">
      <c r="A47" s="79" t="s">
        <v>362</v>
      </c>
      <c r="B47" s="80" t="s">
        <v>366</v>
      </c>
      <c r="C47" s="79" t="s">
        <v>49</v>
      </c>
      <c r="D47" s="79" t="s">
        <v>367</v>
      </c>
      <c r="E47" s="244" t="s">
        <v>339</v>
      </c>
      <c r="F47" s="244"/>
      <c r="G47" s="81" t="s">
        <v>365</v>
      </c>
      <c r="H47" s="82">
        <v>12.002750799999999</v>
      </c>
      <c r="I47" s="83">
        <v>17.54</v>
      </c>
      <c r="J47" s="83">
        <v>210.52</v>
      </c>
    </row>
    <row r="48" spans="1:10" ht="24" customHeight="1" x14ac:dyDescent="0.2">
      <c r="A48" s="79" t="s">
        <v>362</v>
      </c>
      <c r="B48" s="80" t="s">
        <v>370</v>
      </c>
      <c r="C48" s="79" t="s">
        <v>49</v>
      </c>
      <c r="D48" s="79" t="s">
        <v>371</v>
      </c>
      <c r="E48" s="244" t="s">
        <v>339</v>
      </c>
      <c r="F48" s="244"/>
      <c r="G48" s="81" t="s">
        <v>365</v>
      </c>
      <c r="H48" s="82">
        <v>4.8011002999999999</v>
      </c>
      <c r="I48" s="83">
        <v>22.33</v>
      </c>
      <c r="J48" s="83">
        <v>107.2</v>
      </c>
    </row>
    <row r="49" spans="1:10" ht="25.5" x14ac:dyDescent="0.2">
      <c r="A49" s="84"/>
      <c r="B49" s="84"/>
      <c r="C49" s="84"/>
      <c r="D49" s="84"/>
      <c r="E49" s="84" t="s">
        <v>344</v>
      </c>
      <c r="F49" s="85">
        <v>105.3069526627219</v>
      </c>
      <c r="G49" s="84" t="s">
        <v>345</v>
      </c>
      <c r="H49" s="85">
        <v>122.49</v>
      </c>
      <c r="I49" s="84" t="s">
        <v>346</v>
      </c>
      <c r="J49" s="85">
        <v>227.8</v>
      </c>
    </row>
    <row r="50" spans="1:10" ht="15" thickBot="1" x14ac:dyDescent="0.25">
      <c r="A50" s="84"/>
      <c r="B50" s="84"/>
      <c r="C50" s="84"/>
      <c r="D50" s="84"/>
      <c r="E50" s="84" t="s">
        <v>347</v>
      </c>
      <c r="F50" s="85">
        <v>83.75</v>
      </c>
      <c r="G50" s="84"/>
      <c r="H50" s="245" t="s">
        <v>348</v>
      </c>
      <c r="I50" s="245"/>
      <c r="J50" s="85">
        <v>401.47</v>
      </c>
    </row>
    <row r="51" spans="1:10" ht="0.95" customHeight="1" thickTop="1" x14ac:dyDescent="0.2">
      <c r="A51" s="72"/>
      <c r="B51" s="72"/>
      <c r="C51" s="72"/>
      <c r="D51" s="72"/>
      <c r="E51" s="72"/>
      <c r="F51" s="72"/>
      <c r="G51" s="72"/>
      <c r="H51" s="72"/>
      <c r="I51" s="72"/>
      <c r="J51" s="72"/>
    </row>
    <row r="52" spans="1:10" ht="18" customHeight="1" x14ac:dyDescent="0.2">
      <c r="A52" s="86" t="s">
        <v>389</v>
      </c>
      <c r="B52" s="87" t="s">
        <v>329</v>
      </c>
      <c r="C52" s="86" t="s">
        <v>330</v>
      </c>
      <c r="D52" s="86" t="s">
        <v>331</v>
      </c>
      <c r="E52" s="246" t="s">
        <v>332</v>
      </c>
      <c r="F52" s="246"/>
      <c r="G52" s="88" t="s">
        <v>333</v>
      </c>
      <c r="H52" s="87" t="s">
        <v>334</v>
      </c>
      <c r="I52" s="87" t="s">
        <v>335</v>
      </c>
      <c r="J52" s="87" t="s">
        <v>258</v>
      </c>
    </row>
    <row r="53" spans="1:10" ht="48" customHeight="1" x14ac:dyDescent="0.2">
      <c r="A53" s="67" t="s">
        <v>336</v>
      </c>
      <c r="B53" s="68" t="s">
        <v>390</v>
      </c>
      <c r="C53" s="67" t="s">
        <v>49</v>
      </c>
      <c r="D53" s="67" t="s">
        <v>109</v>
      </c>
      <c r="E53" s="247" t="s">
        <v>360</v>
      </c>
      <c r="F53" s="247"/>
      <c r="G53" s="69" t="s">
        <v>95</v>
      </c>
      <c r="H53" s="70">
        <v>1</v>
      </c>
      <c r="I53" s="71">
        <v>124.07</v>
      </c>
      <c r="J53" s="71">
        <v>124.07</v>
      </c>
    </row>
    <row r="54" spans="1:10" ht="36" customHeight="1" x14ac:dyDescent="0.2">
      <c r="A54" s="79" t="s">
        <v>362</v>
      </c>
      <c r="B54" s="80" t="s">
        <v>391</v>
      </c>
      <c r="C54" s="79" t="s">
        <v>49</v>
      </c>
      <c r="D54" s="79" t="s">
        <v>392</v>
      </c>
      <c r="E54" s="244" t="s">
        <v>360</v>
      </c>
      <c r="F54" s="244"/>
      <c r="G54" s="81" t="s">
        <v>95</v>
      </c>
      <c r="H54" s="82">
        <v>0.52500000000000002</v>
      </c>
      <c r="I54" s="83">
        <v>140.96</v>
      </c>
      <c r="J54" s="83">
        <v>74</v>
      </c>
    </row>
    <row r="55" spans="1:10" ht="24" customHeight="1" x14ac:dyDescent="0.2">
      <c r="A55" s="79" t="s">
        <v>362</v>
      </c>
      <c r="B55" s="80" t="s">
        <v>363</v>
      </c>
      <c r="C55" s="79" t="s">
        <v>49</v>
      </c>
      <c r="D55" s="79" t="s">
        <v>364</v>
      </c>
      <c r="E55" s="244" t="s">
        <v>339</v>
      </c>
      <c r="F55" s="244"/>
      <c r="G55" s="81" t="s">
        <v>365</v>
      </c>
      <c r="H55" s="82">
        <v>1.616765</v>
      </c>
      <c r="I55" s="83">
        <v>22.11</v>
      </c>
      <c r="J55" s="83">
        <v>35.74</v>
      </c>
    </row>
    <row r="56" spans="1:10" ht="24" customHeight="1" x14ac:dyDescent="0.2">
      <c r="A56" s="79" t="s">
        <v>362</v>
      </c>
      <c r="B56" s="80" t="s">
        <v>393</v>
      </c>
      <c r="C56" s="79" t="s">
        <v>49</v>
      </c>
      <c r="D56" s="79" t="s">
        <v>394</v>
      </c>
      <c r="E56" s="244" t="s">
        <v>339</v>
      </c>
      <c r="F56" s="244"/>
      <c r="G56" s="81" t="s">
        <v>365</v>
      </c>
      <c r="H56" s="82">
        <v>0.29681419999999997</v>
      </c>
      <c r="I56" s="83">
        <v>17.96</v>
      </c>
      <c r="J56" s="83">
        <v>5.33</v>
      </c>
    </row>
    <row r="57" spans="1:10" ht="24" customHeight="1" x14ac:dyDescent="0.2">
      <c r="A57" s="79" t="s">
        <v>341</v>
      </c>
      <c r="B57" s="80" t="s">
        <v>395</v>
      </c>
      <c r="C57" s="79" t="s">
        <v>49</v>
      </c>
      <c r="D57" s="79" t="s">
        <v>396</v>
      </c>
      <c r="E57" s="244" t="s">
        <v>377</v>
      </c>
      <c r="F57" s="244"/>
      <c r="G57" s="81" t="s">
        <v>397</v>
      </c>
      <c r="H57" s="82">
        <v>0.01</v>
      </c>
      <c r="I57" s="83">
        <v>6.88</v>
      </c>
      <c r="J57" s="83">
        <v>0.06</v>
      </c>
    </row>
    <row r="58" spans="1:10" ht="36" customHeight="1" x14ac:dyDescent="0.2">
      <c r="A58" s="79" t="s">
        <v>341</v>
      </c>
      <c r="B58" s="80" t="s">
        <v>398</v>
      </c>
      <c r="C58" s="79" t="s">
        <v>49</v>
      </c>
      <c r="D58" s="79" t="s">
        <v>399</v>
      </c>
      <c r="E58" s="244" t="s">
        <v>374</v>
      </c>
      <c r="F58" s="244"/>
      <c r="G58" s="81" t="s">
        <v>354</v>
      </c>
      <c r="H58" s="82">
        <v>0.19600000000000001</v>
      </c>
      <c r="I58" s="83">
        <v>7.8</v>
      </c>
      <c r="J58" s="83">
        <v>1.52</v>
      </c>
    </row>
    <row r="59" spans="1:10" ht="36" customHeight="1" x14ac:dyDescent="0.2">
      <c r="A59" s="79" t="s">
        <v>341</v>
      </c>
      <c r="B59" s="80" t="s">
        <v>400</v>
      </c>
      <c r="C59" s="79" t="s">
        <v>49</v>
      </c>
      <c r="D59" s="79" t="s">
        <v>401</v>
      </c>
      <c r="E59" s="244" t="s">
        <v>374</v>
      </c>
      <c r="F59" s="244"/>
      <c r="G59" s="81" t="s">
        <v>354</v>
      </c>
      <c r="H59" s="82">
        <v>0.78500000000000003</v>
      </c>
      <c r="I59" s="83">
        <v>3</v>
      </c>
      <c r="J59" s="83">
        <v>2.35</v>
      </c>
    </row>
    <row r="60" spans="1:10" ht="36" customHeight="1" x14ac:dyDescent="0.2">
      <c r="A60" s="79" t="s">
        <v>341</v>
      </c>
      <c r="B60" s="80" t="s">
        <v>402</v>
      </c>
      <c r="C60" s="79" t="s">
        <v>49</v>
      </c>
      <c r="D60" s="79" t="s">
        <v>403</v>
      </c>
      <c r="E60" s="244" t="s">
        <v>374</v>
      </c>
      <c r="F60" s="244"/>
      <c r="G60" s="81" t="s">
        <v>354</v>
      </c>
      <c r="H60" s="82">
        <v>0.39300000000000002</v>
      </c>
      <c r="I60" s="83">
        <v>12</v>
      </c>
      <c r="J60" s="83">
        <v>4.71</v>
      </c>
    </row>
    <row r="61" spans="1:10" ht="24" customHeight="1" x14ac:dyDescent="0.2">
      <c r="A61" s="79" t="s">
        <v>341</v>
      </c>
      <c r="B61" s="80" t="s">
        <v>404</v>
      </c>
      <c r="C61" s="79" t="s">
        <v>49</v>
      </c>
      <c r="D61" s="79" t="s">
        <v>405</v>
      </c>
      <c r="E61" s="244" t="s">
        <v>377</v>
      </c>
      <c r="F61" s="244"/>
      <c r="G61" s="81" t="s">
        <v>340</v>
      </c>
      <c r="H61" s="82">
        <v>1.9E-2</v>
      </c>
      <c r="I61" s="83">
        <v>19.23</v>
      </c>
      <c r="J61" s="83">
        <v>0.36</v>
      </c>
    </row>
    <row r="62" spans="1:10" ht="25.5" x14ac:dyDescent="0.2">
      <c r="A62" s="84"/>
      <c r="B62" s="84"/>
      <c r="C62" s="84"/>
      <c r="D62" s="84"/>
      <c r="E62" s="84" t="s">
        <v>344</v>
      </c>
      <c r="F62" s="85">
        <v>20.109097633136095</v>
      </c>
      <c r="G62" s="84" t="s">
        <v>345</v>
      </c>
      <c r="H62" s="85">
        <v>23.39</v>
      </c>
      <c r="I62" s="84" t="s">
        <v>346</v>
      </c>
      <c r="J62" s="85">
        <v>43.5</v>
      </c>
    </row>
    <row r="63" spans="1:10" ht="15" thickBot="1" x14ac:dyDescent="0.25">
      <c r="A63" s="84"/>
      <c r="B63" s="84"/>
      <c r="C63" s="84"/>
      <c r="D63" s="84"/>
      <c r="E63" s="84" t="s">
        <v>347</v>
      </c>
      <c r="F63" s="85">
        <v>32.700000000000003</v>
      </c>
      <c r="G63" s="84"/>
      <c r="H63" s="245" t="s">
        <v>348</v>
      </c>
      <c r="I63" s="245"/>
      <c r="J63" s="85">
        <v>156.77000000000001</v>
      </c>
    </row>
    <row r="64" spans="1:10" ht="0.95" customHeight="1" thickTop="1" x14ac:dyDescent="0.2">
      <c r="A64" s="72"/>
      <c r="B64" s="72"/>
      <c r="C64" s="72"/>
      <c r="D64" s="72"/>
      <c r="E64" s="72"/>
      <c r="F64" s="72"/>
      <c r="G64" s="72"/>
      <c r="H64" s="72"/>
      <c r="I64" s="72"/>
      <c r="J64" s="72"/>
    </row>
    <row r="65" spans="1:11" ht="18" customHeight="1" x14ac:dyDescent="0.2">
      <c r="A65" s="86" t="s">
        <v>406</v>
      </c>
      <c r="B65" s="87" t="s">
        <v>329</v>
      </c>
      <c r="C65" s="86" t="s">
        <v>330</v>
      </c>
      <c r="D65" s="86" t="s">
        <v>331</v>
      </c>
      <c r="E65" s="246" t="s">
        <v>332</v>
      </c>
      <c r="F65" s="246"/>
      <c r="G65" s="88" t="s">
        <v>333</v>
      </c>
      <c r="H65" s="87" t="s">
        <v>334</v>
      </c>
      <c r="I65" s="87" t="s">
        <v>335</v>
      </c>
      <c r="J65" s="87" t="s">
        <v>258</v>
      </c>
    </row>
    <row r="66" spans="1:11" ht="24" customHeight="1" x14ac:dyDescent="0.2">
      <c r="A66" s="67" t="s">
        <v>336</v>
      </c>
      <c r="B66" s="68" t="s">
        <v>407</v>
      </c>
      <c r="C66" s="67" t="s">
        <v>72</v>
      </c>
      <c r="D66" s="67" t="s">
        <v>142</v>
      </c>
      <c r="E66" s="247" t="s">
        <v>408</v>
      </c>
      <c r="F66" s="247"/>
      <c r="G66" s="69" t="s">
        <v>59</v>
      </c>
      <c r="H66" s="70">
        <v>1</v>
      </c>
      <c r="I66" s="71">
        <v>778.33</v>
      </c>
      <c r="J66" s="71">
        <v>778.33</v>
      </c>
    </row>
    <row r="67" spans="1:11" ht="24" customHeight="1" x14ac:dyDescent="0.2">
      <c r="A67" s="79" t="s">
        <v>362</v>
      </c>
      <c r="B67" s="80" t="s">
        <v>366</v>
      </c>
      <c r="C67" s="79" t="s">
        <v>49</v>
      </c>
      <c r="D67" s="79" t="s">
        <v>367</v>
      </c>
      <c r="E67" s="244" t="s">
        <v>339</v>
      </c>
      <c r="F67" s="244"/>
      <c r="G67" s="81" t="s">
        <v>365</v>
      </c>
      <c r="H67" s="82">
        <v>8</v>
      </c>
      <c r="I67" s="83">
        <v>17.54</v>
      </c>
      <c r="J67" s="83">
        <v>140.32</v>
      </c>
    </row>
    <row r="68" spans="1:11" ht="24" customHeight="1" x14ac:dyDescent="0.2">
      <c r="A68" s="79" t="s">
        <v>341</v>
      </c>
      <c r="B68" s="80" t="s">
        <v>409</v>
      </c>
      <c r="C68" s="79" t="s">
        <v>72</v>
      </c>
      <c r="D68" s="79" t="s">
        <v>142</v>
      </c>
      <c r="E68" s="244" t="s">
        <v>377</v>
      </c>
      <c r="F68" s="244"/>
      <c r="G68" s="81" t="s">
        <v>59</v>
      </c>
      <c r="H68" s="82">
        <v>1</v>
      </c>
      <c r="I68" s="83">
        <v>638.01</v>
      </c>
      <c r="J68" s="83">
        <v>638.01</v>
      </c>
    </row>
    <row r="69" spans="1:11" ht="25.5" x14ac:dyDescent="0.2">
      <c r="A69" s="84"/>
      <c r="B69" s="84"/>
      <c r="C69" s="84"/>
      <c r="D69" s="84"/>
      <c r="E69" s="84" t="s">
        <v>344</v>
      </c>
      <c r="F69" s="85">
        <v>45.192307700000001</v>
      </c>
      <c r="G69" s="84" t="s">
        <v>345</v>
      </c>
      <c r="H69" s="85">
        <v>52.57</v>
      </c>
      <c r="I69" s="84" t="s">
        <v>346</v>
      </c>
      <c r="J69" s="85">
        <v>97.76</v>
      </c>
    </row>
    <row r="70" spans="1:11" ht="15" thickBot="1" x14ac:dyDescent="0.25">
      <c r="A70" s="84"/>
      <c r="B70" s="84"/>
      <c r="C70" s="84"/>
      <c r="D70" s="84"/>
      <c r="E70" s="84" t="s">
        <v>347</v>
      </c>
      <c r="F70" s="85">
        <v>205.16</v>
      </c>
      <c r="G70" s="84"/>
      <c r="H70" s="245" t="s">
        <v>348</v>
      </c>
      <c r="I70" s="245"/>
      <c r="J70" s="85">
        <v>983.49</v>
      </c>
    </row>
    <row r="71" spans="1:11" ht="0.95" customHeight="1" thickTop="1" x14ac:dyDescent="0.2">
      <c r="A71" s="72"/>
      <c r="B71" s="72"/>
      <c r="C71" s="72"/>
      <c r="D71" s="72"/>
      <c r="E71" s="72"/>
      <c r="F71" s="72"/>
      <c r="G71" s="72"/>
      <c r="H71" s="72"/>
      <c r="I71" s="72"/>
      <c r="J71" s="72"/>
    </row>
    <row r="72" spans="1:11" ht="18" customHeight="1" x14ac:dyDescent="0.2">
      <c r="A72" s="86" t="s">
        <v>410</v>
      </c>
      <c r="B72" s="87" t="s">
        <v>329</v>
      </c>
      <c r="C72" s="86" t="s">
        <v>330</v>
      </c>
      <c r="D72" s="86" t="s">
        <v>331</v>
      </c>
      <c r="E72" s="246" t="s">
        <v>332</v>
      </c>
      <c r="F72" s="246"/>
      <c r="G72" s="88" t="s">
        <v>333</v>
      </c>
      <c r="H72" s="87" t="s">
        <v>334</v>
      </c>
      <c r="I72" s="87" t="s">
        <v>335</v>
      </c>
      <c r="J72" s="87" t="s">
        <v>258</v>
      </c>
    </row>
    <row r="73" spans="1:11" ht="24" customHeight="1" x14ac:dyDescent="0.2">
      <c r="A73" s="67" t="s">
        <v>336</v>
      </c>
      <c r="B73" s="68" t="s">
        <v>411</v>
      </c>
      <c r="C73" s="67" t="s">
        <v>49</v>
      </c>
      <c r="D73" s="67" t="s">
        <v>50</v>
      </c>
      <c r="E73" s="247" t="s">
        <v>339</v>
      </c>
      <c r="F73" s="247"/>
      <c r="G73" s="69" t="s">
        <v>365</v>
      </c>
      <c r="H73" s="70">
        <v>1</v>
      </c>
      <c r="I73" s="71">
        <f>SUM(J74:J79)</f>
        <v>79.042905995090806</v>
      </c>
      <c r="J73" s="71">
        <f>SUM(J74:J79)</f>
        <v>79.042905995090806</v>
      </c>
      <c r="K73" s="96">
        <f>99.8+0.074</f>
        <v>99.873999999999995</v>
      </c>
    </row>
    <row r="74" spans="1:11" ht="24" customHeight="1" x14ac:dyDescent="0.2">
      <c r="A74" s="79" t="s">
        <v>362</v>
      </c>
      <c r="B74" s="80" t="s">
        <v>412</v>
      </c>
      <c r="C74" s="79" t="s">
        <v>49</v>
      </c>
      <c r="D74" s="79" t="s">
        <v>413</v>
      </c>
      <c r="E74" s="244" t="s">
        <v>339</v>
      </c>
      <c r="F74" s="244"/>
      <c r="G74" s="81" t="s">
        <v>365</v>
      </c>
      <c r="H74" s="82">
        <v>1</v>
      </c>
      <c r="I74" s="83">
        <v>0.96</v>
      </c>
      <c r="J74" s="83">
        <f>H74*I74</f>
        <v>0.96</v>
      </c>
      <c r="K74" s="64">
        <f>K73/1.2636</f>
        <v>79.039252928141806</v>
      </c>
    </row>
    <row r="75" spans="1:11" ht="24" customHeight="1" x14ac:dyDescent="0.2">
      <c r="A75" s="79" t="s">
        <v>341</v>
      </c>
      <c r="B75" s="80" t="s">
        <v>414</v>
      </c>
      <c r="C75" s="79" t="s">
        <v>49</v>
      </c>
      <c r="D75" s="79" t="s">
        <v>415</v>
      </c>
      <c r="E75" s="244" t="s">
        <v>374</v>
      </c>
      <c r="F75" s="244"/>
      <c r="G75" s="81" t="s">
        <v>365</v>
      </c>
      <c r="H75" s="82">
        <v>1</v>
      </c>
      <c r="I75" s="83">
        <v>6.9000100000000009E-2</v>
      </c>
      <c r="J75" s="83">
        <f t="shared" ref="J75:J79" si="0">H75*I75</f>
        <v>6.9000100000000009E-2</v>
      </c>
      <c r="K75" s="93">
        <f>K74-K76</f>
        <v>76.909252928141797</v>
      </c>
    </row>
    <row r="76" spans="1:11" ht="24" customHeight="1" x14ac:dyDescent="0.2">
      <c r="A76" s="79" t="s">
        <v>341</v>
      </c>
      <c r="B76" s="80" t="s">
        <v>416</v>
      </c>
      <c r="C76" s="79" t="s">
        <v>49</v>
      </c>
      <c r="D76" s="79" t="s">
        <v>417</v>
      </c>
      <c r="E76" s="244" t="s">
        <v>418</v>
      </c>
      <c r="F76" s="244"/>
      <c r="G76" s="81" t="s">
        <v>365</v>
      </c>
      <c r="H76" s="82">
        <v>1</v>
      </c>
      <c r="I76" s="83">
        <v>76.853905895090804</v>
      </c>
      <c r="J76" s="83">
        <f t="shared" si="0"/>
        <v>76.853905895090804</v>
      </c>
      <c r="K76" s="93">
        <v>2.1300000000000097</v>
      </c>
    </row>
    <row r="77" spans="1:11" ht="24" customHeight="1" x14ac:dyDescent="0.2">
      <c r="A77" s="79" t="s">
        <v>341</v>
      </c>
      <c r="B77" s="80" t="s">
        <v>419</v>
      </c>
      <c r="C77" s="79" t="s">
        <v>49</v>
      </c>
      <c r="D77" s="79" t="s">
        <v>420</v>
      </c>
      <c r="E77" s="244" t="s">
        <v>374</v>
      </c>
      <c r="F77" s="244"/>
      <c r="G77" s="81" t="s">
        <v>365</v>
      </c>
      <c r="H77" s="82">
        <v>1</v>
      </c>
      <c r="I77" s="83">
        <v>0.55000000000000004</v>
      </c>
      <c r="J77" s="83">
        <f t="shared" si="0"/>
        <v>0.55000000000000004</v>
      </c>
    </row>
    <row r="78" spans="1:11" ht="24" customHeight="1" x14ac:dyDescent="0.2">
      <c r="A78" s="79" t="s">
        <v>341</v>
      </c>
      <c r="B78" s="80" t="s">
        <v>421</v>
      </c>
      <c r="C78" s="79" t="s">
        <v>49</v>
      </c>
      <c r="D78" s="79" t="s">
        <v>422</v>
      </c>
      <c r="E78" s="244" t="s">
        <v>423</v>
      </c>
      <c r="F78" s="244"/>
      <c r="G78" s="81" t="s">
        <v>365</v>
      </c>
      <c r="H78" s="82">
        <v>1</v>
      </c>
      <c r="I78" s="83">
        <v>0.55000000000000004</v>
      </c>
      <c r="J78" s="83">
        <f t="shared" si="0"/>
        <v>0.55000000000000004</v>
      </c>
    </row>
    <row r="79" spans="1:11" ht="24" customHeight="1" x14ac:dyDescent="0.2">
      <c r="A79" s="79" t="s">
        <v>341</v>
      </c>
      <c r="B79" s="80" t="s">
        <v>424</v>
      </c>
      <c r="C79" s="79" t="s">
        <v>49</v>
      </c>
      <c r="D79" s="79" t="s">
        <v>425</v>
      </c>
      <c r="E79" s="244" t="s">
        <v>426</v>
      </c>
      <c r="F79" s="244"/>
      <c r="G79" s="81" t="s">
        <v>365</v>
      </c>
      <c r="H79" s="82">
        <v>1</v>
      </c>
      <c r="I79" s="83">
        <v>0.06</v>
      </c>
      <c r="J79" s="83">
        <f t="shared" si="0"/>
        <v>0.06</v>
      </c>
    </row>
    <row r="80" spans="1:11" ht="15" thickBot="1" x14ac:dyDescent="0.25">
      <c r="A80" s="84"/>
      <c r="B80" s="84"/>
      <c r="C80" s="84"/>
      <c r="D80" s="84"/>
      <c r="E80" s="84" t="s">
        <v>347</v>
      </c>
      <c r="F80" s="85">
        <f>J73*0.2636</f>
        <v>20.835710020305935</v>
      </c>
      <c r="G80" s="84"/>
      <c r="H80" s="245" t="s">
        <v>348</v>
      </c>
      <c r="I80" s="245"/>
      <c r="J80" s="85">
        <v>99.87851115362362</v>
      </c>
      <c r="K80" s="64">
        <v>99.87851115362362</v>
      </c>
    </row>
    <row r="81" spans="1:10" ht="0.95" customHeight="1" thickTop="1" x14ac:dyDescent="0.2">
      <c r="A81" s="72"/>
      <c r="B81" s="72"/>
      <c r="C81" s="72"/>
      <c r="D81" s="72"/>
      <c r="E81" s="72"/>
      <c r="F81" s="72"/>
      <c r="G81" s="72"/>
      <c r="H81" s="72"/>
      <c r="I81" s="72"/>
      <c r="J81" s="72"/>
    </row>
    <row r="82" spans="1:10" ht="18" customHeight="1" x14ac:dyDescent="0.2">
      <c r="A82" s="86" t="s">
        <v>427</v>
      </c>
      <c r="B82" s="87" t="s">
        <v>329</v>
      </c>
      <c r="C82" s="86" t="s">
        <v>330</v>
      </c>
      <c r="D82" s="86" t="s">
        <v>331</v>
      </c>
      <c r="E82" s="246" t="s">
        <v>332</v>
      </c>
      <c r="F82" s="246"/>
      <c r="G82" s="88" t="s">
        <v>333</v>
      </c>
      <c r="H82" s="87" t="s">
        <v>334</v>
      </c>
      <c r="I82" s="87" t="s">
        <v>335</v>
      </c>
      <c r="J82" s="87" t="s">
        <v>258</v>
      </c>
    </row>
    <row r="83" spans="1:10" ht="60" customHeight="1" x14ac:dyDescent="0.2">
      <c r="A83" s="67" t="s">
        <v>336</v>
      </c>
      <c r="B83" s="68" t="s">
        <v>428</v>
      </c>
      <c r="C83" s="67" t="s">
        <v>338</v>
      </c>
      <c r="D83" s="67" t="s">
        <v>123</v>
      </c>
      <c r="E83" s="247" t="s">
        <v>429</v>
      </c>
      <c r="F83" s="247"/>
      <c r="G83" s="69" t="s">
        <v>95</v>
      </c>
      <c r="H83" s="70">
        <v>1</v>
      </c>
      <c r="I83" s="71">
        <v>38.549999999999997</v>
      </c>
      <c r="J83" s="71">
        <v>38.549999999999997</v>
      </c>
    </row>
    <row r="84" spans="1:10" ht="24" customHeight="1" x14ac:dyDescent="0.2">
      <c r="A84" s="79" t="s">
        <v>362</v>
      </c>
      <c r="B84" s="80" t="s">
        <v>370</v>
      </c>
      <c r="C84" s="79" t="s">
        <v>49</v>
      </c>
      <c r="D84" s="79" t="s">
        <v>371</v>
      </c>
      <c r="E84" s="244" t="s">
        <v>339</v>
      </c>
      <c r="F84" s="244"/>
      <c r="G84" s="81" t="s">
        <v>365</v>
      </c>
      <c r="H84" s="82">
        <v>0.56218590000000002</v>
      </c>
      <c r="I84" s="83">
        <v>22.33</v>
      </c>
      <c r="J84" s="83">
        <v>12.55</v>
      </c>
    </row>
    <row r="85" spans="1:10" ht="24" customHeight="1" x14ac:dyDescent="0.2">
      <c r="A85" s="79" t="s">
        <v>362</v>
      </c>
      <c r="B85" s="80" t="s">
        <v>366</v>
      </c>
      <c r="C85" s="79" t="s">
        <v>49</v>
      </c>
      <c r="D85" s="79" t="s">
        <v>367</v>
      </c>
      <c r="E85" s="244" t="s">
        <v>339</v>
      </c>
      <c r="F85" s="244"/>
      <c r="G85" s="81" t="s">
        <v>365</v>
      </c>
      <c r="H85" s="82">
        <v>0.11412310000000001</v>
      </c>
      <c r="I85" s="83">
        <v>17.54</v>
      </c>
      <c r="J85" s="83">
        <v>2</v>
      </c>
    </row>
    <row r="86" spans="1:10" ht="24" customHeight="1" x14ac:dyDescent="0.2">
      <c r="A86" s="79" t="s">
        <v>341</v>
      </c>
      <c r="B86" s="80" t="s">
        <v>430</v>
      </c>
      <c r="C86" s="79" t="s">
        <v>338</v>
      </c>
      <c r="D86" s="79" t="s">
        <v>431</v>
      </c>
      <c r="E86" s="244" t="s">
        <v>377</v>
      </c>
      <c r="F86" s="244"/>
      <c r="G86" s="81" t="s">
        <v>340</v>
      </c>
      <c r="H86" s="82">
        <v>3</v>
      </c>
      <c r="I86" s="83">
        <v>8</v>
      </c>
      <c r="J86" s="83">
        <v>24</v>
      </c>
    </row>
    <row r="87" spans="1:10" ht="25.5" x14ac:dyDescent="0.2">
      <c r="A87" s="84"/>
      <c r="B87" s="84"/>
      <c r="C87" s="84"/>
      <c r="D87" s="84"/>
      <c r="E87" s="84" t="s">
        <v>344</v>
      </c>
      <c r="F87" s="85">
        <v>5.0342085798816569</v>
      </c>
      <c r="G87" s="84" t="s">
        <v>345</v>
      </c>
      <c r="H87" s="85">
        <v>5.86</v>
      </c>
      <c r="I87" s="84" t="s">
        <v>346</v>
      </c>
      <c r="J87" s="85">
        <v>10.89</v>
      </c>
    </row>
    <row r="88" spans="1:10" ht="15" thickBot="1" x14ac:dyDescent="0.25">
      <c r="A88" s="84"/>
      <c r="B88" s="84"/>
      <c r="C88" s="84"/>
      <c r="D88" s="84"/>
      <c r="E88" s="84" t="s">
        <v>347</v>
      </c>
      <c r="F88" s="85">
        <v>10.16</v>
      </c>
      <c r="G88" s="84"/>
      <c r="H88" s="245" t="s">
        <v>348</v>
      </c>
      <c r="I88" s="245"/>
      <c r="J88" s="85">
        <v>48.71</v>
      </c>
    </row>
    <row r="89" spans="1:10" ht="0.95" customHeight="1" thickTop="1" x14ac:dyDescent="0.2">
      <c r="A89" s="72"/>
      <c r="B89" s="72"/>
      <c r="C89" s="72"/>
      <c r="D89" s="72"/>
      <c r="E89" s="72"/>
      <c r="F89" s="72"/>
      <c r="G89" s="72"/>
      <c r="H89" s="72"/>
      <c r="I89" s="72"/>
      <c r="J89" s="72"/>
    </row>
    <row r="90" spans="1:10" ht="18" customHeight="1" x14ac:dyDescent="0.2">
      <c r="A90" s="86" t="s">
        <v>432</v>
      </c>
      <c r="B90" s="87" t="s">
        <v>329</v>
      </c>
      <c r="C90" s="86" t="s">
        <v>330</v>
      </c>
      <c r="D90" s="86" t="s">
        <v>331</v>
      </c>
      <c r="E90" s="246" t="s">
        <v>332</v>
      </c>
      <c r="F90" s="246"/>
      <c r="G90" s="88" t="s">
        <v>333</v>
      </c>
      <c r="H90" s="87" t="s">
        <v>334</v>
      </c>
      <c r="I90" s="87" t="s">
        <v>335</v>
      </c>
      <c r="J90" s="87" t="s">
        <v>258</v>
      </c>
    </row>
    <row r="91" spans="1:10" ht="36" customHeight="1" x14ac:dyDescent="0.2">
      <c r="A91" s="67" t="s">
        <v>336</v>
      </c>
      <c r="B91" s="68" t="s">
        <v>433</v>
      </c>
      <c r="C91" s="67" t="s">
        <v>338</v>
      </c>
      <c r="D91" s="67" t="s">
        <v>173</v>
      </c>
      <c r="E91" s="247">
        <v>50</v>
      </c>
      <c r="F91" s="247"/>
      <c r="G91" s="69" t="s">
        <v>95</v>
      </c>
      <c r="H91" s="70">
        <v>1</v>
      </c>
      <c r="I91" s="71">
        <v>78</v>
      </c>
      <c r="J91" s="71">
        <v>78</v>
      </c>
    </row>
    <row r="92" spans="1:10" ht="24" customHeight="1" x14ac:dyDescent="0.2">
      <c r="A92" s="79" t="s">
        <v>362</v>
      </c>
      <c r="B92" s="80" t="s">
        <v>366</v>
      </c>
      <c r="C92" s="79" t="s">
        <v>49</v>
      </c>
      <c r="D92" s="79" t="s">
        <v>367</v>
      </c>
      <c r="E92" s="244" t="s">
        <v>339</v>
      </c>
      <c r="F92" s="244"/>
      <c r="G92" s="81" t="s">
        <v>365</v>
      </c>
      <c r="H92" s="82">
        <v>1.0949491</v>
      </c>
      <c r="I92" s="83">
        <v>17.54</v>
      </c>
      <c r="J92" s="83">
        <v>19.2</v>
      </c>
    </row>
    <row r="93" spans="1:10" ht="24" customHeight="1" x14ac:dyDescent="0.2">
      <c r="A93" s="79" t="s">
        <v>362</v>
      </c>
      <c r="B93" s="80" t="s">
        <v>363</v>
      </c>
      <c r="C93" s="79" t="s">
        <v>49</v>
      </c>
      <c r="D93" s="79" t="s">
        <v>364</v>
      </c>
      <c r="E93" s="244" t="s">
        <v>339</v>
      </c>
      <c r="F93" s="244"/>
      <c r="G93" s="81" t="s">
        <v>365</v>
      </c>
      <c r="H93" s="82">
        <v>1.0949491</v>
      </c>
      <c r="I93" s="83">
        <v>22.11</v>
      </c>
      <c r="J93" s="83">
        <v>24.2</v>
      </c>
    </row>
    <row r="94" spans="1:10" ht="24" customHeight="1" x14ac:dyDescent="0.2">
      <c r="A94" s="79" t="s">
        <v>341</v>
      </c>
      <c r="B94" s="80" t="s">
        <v>434</v>
      </c>
      <c r="C94" s="79" t="s">
        <v>72</v>
      </c>
      <c r="D94" s="79" t="s">
        <v>435</v>
      </c>
      <c r="E94" s="244" t="s">
        <v>377</v>
      </c>
      <c r="F94" s="244"/>
      <c r="G94" s="81" t="s">
        <v>161</v>
      </c>
      <c r="H94" s="82">
        <v>0.67</v>
      </c>
      <c r="I94" s="83">
        <v>5</v>
      </c>
      <c r="J94" s="83">
        <v>3.35</v>
      </c>
    </row>
    <row r="95" spans="1:10" ht="24" customHeight="1" x14ac:dyDescent="0.2">
      <c r="A95" s="79" t="s">
        <v>341</v>
      </c>
      <c r="B95" s="80" t="s">
        <v>436</v>
      </c>
      <c r="C95" s="79" t="s">
        <v>49</v>
      </c>
      <c r="D95" s="79" t="s">
        <v>437</v>
      </c>
      <c r="E95" s="244" t="s">
        <v>377</v>
      </c>
      <c r="F95" s="244"/>
      <c r="G95" s="81" t="s">
        <v>438</v>
      </c>
      <c r="H95" s="82">
        <v>0.4</v>
      </c>
      <c r="I95" s="83">
        <v>4.68</v>
      </c>
      <c r="J95" s="83">
        <v>1.87</v>
      </c>
    </row>
    <row r="96" spans="1:10" ht="24" customHeight="1" x14ac:dyDescent="0.2">
      <c r="A96" s="79" t="s">
        <v>341</v>
      </c>
      <c r="B96" s="80" t="s">
        <v>439</v>
      </c>
      <c r="C96" s="79" t="s">
        <v>49</v>
      </c>
      <c r="D96" s="79" t="s">
        <v>440</v>
      </c>
      <c r="E96" s="244" t="s">
        <v>377</v>
      </c>
      <c r="F96" s="244"/>
      <c r="G96" s="81" t="s">
        <v>340</v>
      </c>
      <c r="H96" s="82">
        <v>0.3</v>
      </c>
      <c r="I96" s="83">
        <v>16.61</v>
      </c>
      <c r="J96" s="83">
        <v>4.9800000000000004</v>
      </c>
    </row>
    <row r="97" spans="1:10" ht="24" customHeight="1" x14ac:dyDescent="0.2">
      <c r="A97" s="79" t="s">
        <v>341</v>
      </c>
      <c r="B97" s="80" t="s">
        <v>441</v>
      </c>
      <c r="C97" s="79" t="s">
        <v>49</v>
      </c>
      <c r="D97" s="79" t="s">
        <v>442</v>
      </c>
      <c r="E97" s="244" t="s">
        <v>377</v>
      </c>
      <c r="F97" s="244"/>
      <c r="G97" s="81" t="s">
        <v>438</v>
      </c>
      <c r="H97" s="82">
        <v>1.22</v>
      </c>
      <c r="I97" s="83">
        <v>20</v>
      </c>
      <c r="J97" s="83">
        <v>24.4</v>
      </c>
    </row>
    <row r="98" spans="1:10" ht="25.5" x14ac:dyDescent="0.2">
      <c r="A98" s="84"/>
      <c r="B98" s="84"/>
      <c r="C98" s="84"/>
      <c r="D98" s="84"/>
      <c r="E98" s="84" t="s">
        <v>344</v>
      </c>
      <c r="F98" s="85">
        <v>14.677329881656805</v>
      </c>
      <c r="G98" s="84" t="s">
        <v>345</v>
      </c>
      <c r="H98" s="85">
        <v>17.07</v>
      </c>
      <c r="I98" s="84" t="s">
        <v>346</v>
      </c>
      <c r="J98" s="85">
        <v>31.75</v>
      </c>
    </row>
    <row r="99" spans="1:10" ht="15" thickBot="1" x14ac:dyDescent="0.25">
      <c r="A99" s="84"/>
      <c r="B99" s="84"/>
      <c r="C99" s="84"/>
      <c r="D99" s="84"/>
      <c r="E99" s="84" t="s">
        <v>347</v>
      </c>
      <c r="F99" s="85">
        <v>20.56</v>
      </c>
      <c r="G99" s="84"/>
      <c r="H99" s="245" t="s">
        <v>348</v>
      </c>
      <c r="I99" s="245"/>
      <c r="J99" s="85">
        <v>98.56</v>
      </c>
    </row>
    <row r="100" spans="1:10" ht="0.95" customHeight="1" thickTop="1" x14ac:dyDescent="0.2">
      <c r="A100" s="72"/>
      <c r="B100" s="72"/>
      <c r="C100" s="72"/>
      <c r="D100" s="72"/>
      <c r="E100" s="72"/>
      <c r="F100" s="72"/>
      <c r="G100" s="72"/>
      <c r="H100" s="72"/>
      <c r="I100" s="72"/>
      <c r="J100" s="72"/>
    </row>
    <row r="101" spans="1:10" ht="18" customHeight="1" x14ac:dyDescent="0.2">
      <c r="A101" s="86" t="s">
        <v>443</v>
      </c>
      <c r="B101" s="87" t="s">
        <v>329</v>
      </c>
      <c r="C101" s="86" t="s">
        <v>330</v>
      </c>
      <c r="D101" s="86" t="s">
        <v>331</v>
      </c>
      <c r="E101" s="246" t="s">
        <v>332</v>
      </c>
      <c r="F101" s="246"/>
      <c r="G101" s="88" t="s">
        <v>333</v>
      </c>
      <c r="H101" s="87" t="s">
        <v>334</v>
      </c>
      <c r="I101" s="87" t="s">
        <v>335</v>
      </c>
      <c r="J101" s="87" t="s">
        <v>258</v>
      </c>
    </row>
    <row r="102" spans="1:10" ht="24" customHeight="1" x14ac:dyDescent="0.2">
      <c r="A102" s="67" t="s">
        <v>336</v>
      </c>
      <c r="B102" s="68" t="s">
        <v>444</v>
      </c>
      <c r="C102" s="67" t="s">
        <v>338</v>
      </c>
      <c r="D102" s="67" t="s">
        <v>150</v>
      </c>
      <c r="E102" s="247" t="s">
        <v>445</v>
      </c>
      <c r="F102" s="247"/>
      <c r="G102" s="69" t="s">
        <v>95</v>
      </c>
      <c r="H102" s="70">
        <v>1</v>
      </c>
      <c r="I102" s="71">
        <f>J102</f>
        <v>13.209999999999999</v>
      </c>
      <c r="J102" s="71">
        <f>SUM(J103:J106)</f>
        <v>13.209999999999999</v>
      </c>
    </row>
    <row r="103" spans="1:10" ht="24" customHeight="1" x14ac:dyDescent="0.2">
      <c r="A103" s="79" t="s">
        <v>362</v>
      </c>
      <c r="B103" s="80" t="s">
        <v>446</v>
      </c>
      <c r="C103" s="79" t="s">
        <v>49</v>
      </c>
      <c r="D103" s="79" t="s">
        <v>447</v>
      </c>
      <c r="E103" s="244" t="s">
        <v>339</v>
      </c>
      <c r="F103" s="244"/>
      <c r="G103" s="81" t="s">
        <v>365</v>
      </c>
      <c r="H103" s="82">
        <v>0.20039979999999999</v>
      </c>
      <c r="I103" s="83">
        <v>23.32</v>
      </c>
      <c r="J103" s="83">
        <v>4.67</v>
      </c>
    </row>
    <row r="104" spans="1:10" ht="24" customHeight="1" x14ac:dyDescent="0.2">
      <c r="A104" s="79" t="s">
        <v>362</v>
      </c>
      <c r="B104" s="80" t="s">
        <v>366</v>
      </c>
      <c r="C104" s="79" t="s">
        <v>49</v>
      </c>
      <c r="D104" s="79" t="s">
        <v>367</v>
      </c>
      <c r="E104" s="244" t="s">
        <v>339</v>
      </c>
      <c r="F104" s="244"/>
      <c r="G104" s="81" t="s">
        <v>365</v>
      </c>
      <c r="H104" s="82">
        <v>7.3993699999999996E-2</v>
      </c>
      <c r="I104" s="83">
        <v>17.54</v>
      </c>
      <c r="J104" s="83">
        <v>1.29</v>
      </c>
    </row>
    <row r="105" spans="1:10" ht="24" customHeight="1" x14ac:dyDescent="0.2">
      <c r="A105" s="79" t="s">
        <v>341</v>
      </c>
      <c r="B105" s="80" t="s">
        <v>448</v>
      </c>
      <c r="C105" s="79" t="s">
        <v>49</v>
      </c>
      <c r="D105" s="79" t="s">
        <v>449</v>
      </c>
      <c r="E105" s="244" t="s">
        <v>377</v>
      </c>
      <c r="F105" s="244"/>
      <c r="G105" s="81" t="s">
        <v>397</v>
      </c>
      <c r="H105" s="82">
        <v>0.33</v>
      </c>
      <c r="I105" s="83">
        <v>18.34</v>
      </c>
      <c r="J105" s="83">
        <v>6.05</v>
      </c>
    </row>
    <row r="106" spans="1:10" ht="24" customHeight="1" x14ac:dyDescent="0.2">
      <c r="A106" s="79" t="s">
        <v>341</v>
      </c>
      <c r="B106" s="80" t="s">
        <v>450</v>
      </c>
      <c r="C106" s="79" t="s">
        <v>49</v>
      </c>
      <c r="D106" s="79" t="s">
        <v>451</v>
      </c>
      <c r="E106" s="244" t="s">
        <v>377</v>
      </c>
      <c r="F106" s="244"/>
      <c r="G106" s="81" t="s">
        <v>397</v>
      </c>
      <c r="H106" s="82">
        <v>0.18</v>
      </c>
      <c r="I106" s="83">
        <v>6.7</v>
      </c>
      <c r="J106" s="83">
        <v>1.2</v>
      </c>
    </row>
    <row r="107" spans="1:10" ht="25.5" x14ac:dyDescent="0.2">
      <c r="A107" s="84"/>
      <c r="B107" s="84"/>
      <c r="C107" s="84"/>
      <c r="D107" s="84"/>
      <c r="E107" s="84" t="s">
        <v>344</v>
      </c>
      <c r="F107" s="85">
        <v>1.9739275147928994</v>
      </c>
      <c r="G107" s="84" t="s">
        <v>345</v>
      </c>
      <c r="H107" s="85">
        <v>2.2999999999999998</v>
      </c>
      <c r="I107" s="84" t="s">
        <v>346</v>
      </c>
      <c r="J107" s="85">
        <v>4.2699999999999996</v>
      </c>
    </row>
    <row r="108" spans="1:10" ht="15" thickBot="1" x14ac:dyDescent="0.25">
      <c r="A108" s="84"/>
      <c r="B108" s="84"/>
      <c r="C108" s="84"/>
      <c r="D108" s="84"/>
      <c r="E108" s="84" t="s">
        <v>347</v>
      </c>
      <c r="F108" s="85">
        <v>3.48</v>
      </c>
      <c r="G108" s="84"/>
      <c r="H108" s="245" t="s">
        <v>348</v>
      </c>
      <c r="I108" s="245"/>
      <c r="J108" s="85">
        <f>J102+F108</f>
        <v>16.689999999999998</v>
      </c>
    </row>
    <row r="109" spans="1:10" ht="0.95" customHeight="1" thickTop="1" x14ac:dyDescent="0.2">
      <c r="A109" s="72"/>
      <c r="B109" s="72"/>
      <c r="C109" s="72"/>
      <c r="D109" s="72"/>
      <c r="E109" s="72"/>
      <c r="F109" s="72"/>
      <c r="G109" s="72"/>
      <c r="H109" s="72"/>
      <c r="I109" s="72"/>
      <c r="J109" s="72"/>
    </row>
    <row r="110" spans="1:10" ht="18" customHeight="1" x14ac:dyDescent="0.2">
      <c r="A110" s="86" t="s">
        <v>452</v>
      </c>
      <c r="B110" s="87" t="s">
        <v>329</v>
      </c>
      <c r="C110" s="86" t="s">
        <v>330</v>
      </c>
      <c r="D110" s="86" t="s">
        <v>331</v>
      </c>
      <c r="E110" s="246" t="s">
        <v>332</v>
      </c>
      <c r="F110" s="246"/>
      <c r="G110" s="88" t="s">
        <v>333</v>
      </c>
      <c r="H110" s="87" t="s">
        <v>334</v>
      </c>
      <c r="I110" s="87" t="s">
        <v>335</v>
      </c>
      <c r="J110" s="87" t="s">
        <v>258</v>
      </c>
    </row>
    <row r="111" spans="1:10" ht="48" customHeight="1" x14ac:dyDescent="0.2">
      <c r="A111" s="67" t="s">
        <v>336</v>
      </c>
      <c r="B111" s="68" t="s">
        <v>453</v>
      </c>
      <c r="C111" s="67" t="s">
        <v>49</v>
      </c>
      <c r="D111" s="67" t="s">
        <v>194</v>
      </c>
      <c r="E111" s="247" t="s">
        <v>360</v>
      </c>
      <c r="F111" s="247"/>
      <c r="G111" s="69" t="s">
        <v>340</v>
      </c>
      <c r="H111" s="70">
        <v>1</v>
      </c>
      <c r="I111" s="71">
        <v>9</v>
      </c>
      <c r="J111" s="71">
        <v>9</v>
      </c>
    </row>
    <row r="112" spans="1:10" ht="24" customHeight="1" x14ac:dyDescent="0.2">
      <c r="A112" s="79" t="s">
        <v>362</v>
      </c>
      <c r="B112" s="80" t="s">
        <v>454</v>
      </c>
      <c r="C112" s="79" t="s">
        <v>49</v>
      </c>
      <c r="D112" s="79" t="s">
        <v>455</v>
      </c>
      <c r="E112" s="244" t="s">
        <v>360</v>
      </c>
      <c r="F112" s="244"/>
      <c r="G112" s="81" t="s">
        <v>340</v>
      </c>
      <c r="H112" s="82">
        <v>1</v>
      </c>
      <c r="I112" s="83">
        <v>8.4700000000000006</v>
      </c>
      <c r="J112" s="83">
        <v>8.4700000000000006</v>
      </c>
    </row>
    <row r="113" spans="1:10" ht="24" customHeight="1" x14ac:dyDescent="0.2">
      <c r="A113" s="79" t="s">
        <v>362</v>
      </c>
      <c r="B113" s="80" t="s">
        <v>368</v>
      </c>
      <c r="C113" s="79" t="s">
        <v>49</v>
      </c>
      <c r="D113" s="79" t="s">
        <v>369</v>
      </c>
      <c r="E113" s="244" t="s">
        <v>339</v>
      </c>
      <c r="F113" s="244"/>
      <c r="G113" s="81" t="s">
        <v>365</v>
      </c>
      <c r="H113" s="82">
        <v>5.5922000000000003E-3</v>
      </c>
      <c r="I113" s="83">
        <v>22.21</v>
      </c>
      <c r="J113" s="83">
        <v>0.12</v>
      </c>
    </row>
    <row r="114" spans="1:10" ht="24" customHeight="1" x14ac:dyDescent="0.2">
      <c r="A114" s="79" t="s">
        <v>362</v>
      </c>
      <c r="B114" s="80" t="s">
        <v>456</v>
      </c>
      <c r="C114" s="79" t="s">
        <v>49</v>
      </c>
      <c r="D114" s="79" t="s">
        <v>457</v>
      </c>
      <c r="E114" s="244" t="s">
        <v>339</v>
      </c>
      <c r="F114" s="244"/>
      <c r="G114" s="81" t="s">
        <v>365</v>
      </c>
      <c r="H114" s="82">
        <v>9.1529999999999997E-4</v>
      </c>
      <c r="I114" s="83">
        <v>18.03</v>
      </c>
      <c r="J114" s="83">
        <v>0.01</v>
      </c>
    </row>
    <row r="115" spans="1:10" ht="24" customHeight="1" x14ac:dyDescent="0.2">
      <c r="A115" s="79" t="s">
        <v>341</v>
      </c>
      <c r="B115" s="80" t="s">
        <v>458</v>
      </c>
      <c r="C115" s="79" t="s">
        <v>49</v>
      </c>
      <c r="D115" s="79" t="s">
        <v>459</v>
      </c>
      <c r="E115" s="244" t="s">
        <v>377</v>
      </c>
      <c r="F115" s="244"/>
      <c r="G115" s="81" t="s">
        <v>340</v>
      </c>
      <c r="H115" s="82">
        <v>2.5000000000000001E-2</v>
      </c>
      <c r="I115" s="83">
        <v>14.85</v>
      </c>
      <c r="J115" s="83">
        <v>0.37</v>
      </c>
    </row>
    <row r="116" spans="1:10" ht="36" customHeight="1" x14ac:dyDescent="0.2">
      <c r="A116" s="79" t="s">
        <v>341</v>
      </c>
      <c r="B116" s="80" t="s">
        <v>460</v>
      </c>
      <c r="C116" s="79" t="s">
        <v>49</v>
      </c>
      <c r="D116" s="79" t="s">
        <v>461</v>
      </c>
      <c r="E116" s="244" t="s">
        <v>377</v>
      </c>
      <c r="F116" s="244"/>
      <c r="G116" s="81" t="s">
        <v>132</v>
      </c>
      <c r="H116" s="82">
        <v>0.14699999999999999</v>
      </c>
      <c r="I116" s="83">
        <v>0.21</v>
      </c>
      <c r="J116" s="83">
        <v>0.03</v>
      </c>
    </row>
    <row r="117" spans="1:10" ht="25.5" x14ac:dyDescent="0.2">
      <c r="A117" s="84"/>
      <c r="B117" s="84"/>
      <c r="C117" s="84"/>
      <c r="D117" s="84"/>
      <c r="E117" s="84" t="s">
        <v>344</v>
      </c>
      <c r="F117" s="85">
        <v>8.3210059171597628E-2</v>
      </c>
      <c r="G117" s="84" t="s">
        <v>345</v>
      </c>
      <c r="H117" s="85">
        <v>0.1</v>
      </c>
      <c r="I117" s="84" t="s">
        <v>346</v>
      </c>
      <c r="J117" s="85">
        <v>0.18</v>
      </c>
    </row>
    <row r="118" spans="1:10" ht="15" thickBot="1" x14ac:dyDescent="0.25">
      <c r="A118" s="84"/>
      <c r="B118" s="84"/>
      <c r="C118" s="84"/>
      <c r="D118" s="84"/>
      <c r="E118" s="84" t="s">
        <v>347</v>
      </c>
      <c r="F118" s="85">
        <v>2.37</v>
      </c>
      <c r="G118" s="84"/>
      <c r="H118" s="245" t="s">
        <v>348</v>
      </c>
      <c r="I118" s="245"/>
      <c r="J118" s="85">
        <v>11.37</v>
      </c>
    </row>
    <row r="119" spans="1:10" ht="0.95" customHeight="1" thickTop="1" x14ac:dyDescent="0.2">
      <c r="A119" s="72"/>
      <c r="B119" s="72"/>
      <c r="C119" s="72"/>
      <c r="D119" s="72"/>
      <c r="E119" s="72"/>
      <c r="F119" s="72"/>
      <c r="G119" s="72"/>
      <c r="H119" s="72"/>
      <c r="I119" s="72"/>
      <c r="J119" s="72"/>
    </row>
    <row r="120" spans="1:10" ht="18" customHeight="1" x14ac:dyDescent="0.2">
      <c r="A120" s="86" t="s">
        <v>462</v>
      </c>
      <c r="B120" s="87" t="s">
        <v>329</v>
      </c>
      <c r="C120" s="86" t="s">
        <v>330</v>
      </c>
      <c r="D120" s="86" t="s">
        <v>331</v>
      </c>
      <c r="E120" s="246" t="s">
        <v>332</v>
      </c>
      <c r="F120" s="246"/>
      <c r="G120" s="88" t="s">
        <v>333</v>
      </c>
      <c r="H120" s="87" t="s">
        <v>334</v>
      </c>
      <c r="I120" s="87" t="s">
        <v>335</v>
      </c>
      <c r="J120" s="87" t="s">
        <v>258</v>
      </c>
    </row>
    <row r="121" spans="1:10" ht="36" customHeight="1" x14ac:dyDescent="0.2">
      <c r="A121" s="67" t="s">
        <v>336</v>
      </c>
      <c r="B121" s="69" t="s">
        <v>1115</v>
      </c>
      <c r="C121" s="67" t="s">
        <v>49</v>
      </c>
      <c r="D121" s="67" t="s">
        <v>463</v>
      </c>
      <c r="E121" s="247" t="s">
        <v>464</v>
      </c>
      <c r="F121" s="247"/>
      <c r="G121" s="69" t="s">
        <v>95</v>
      </c>
      <c r="H121" s="70">
        <v>1</v>
      </c>
      <c r="I121" s="71">
        <v>502.28</v>
      </c>
      <c r="J121" s="71">
        <v>502.28</v>
      </c>
    </row>
    <row r="122" spans="1:10" ht="24" customHeight="1" x14ac:dyDescent="0.2">
      <c r="A122" s="79" t="s">
        <v>362</v>
      </c>
      <c r="B122" s="80" t="s">
        <v>465</v>
      </c>
      <c r="C122" s="79" t="s">
        <v>49</v>
      </c>
      <c r="D122" s="79" t="s">
        <v>466</v>
      </c>
      <c r="E122" s="244" t="s">
        <v>467</v>
      </c>
      <c r="F122" s="244"/>
      <c r="G122" s="81" t="s">
        <v>361</v>
      </c>
      <c r="H122" s="82">
        <v>0.06</v>
      </c>
      <c r="I122" s="83">
        <v>61.39</v>
      </c>
      <c r="J122" s="83">
        <v>3.68</v>
      </c>
    </row>
    <row r="123" spans="1:10" ht="24" customHeight="1" x14ac:dyDescent="0.2">
      <c r="A123" s="79" t="s">
        <v>362</v>
      </c>
      <c r="B123" s="80" t="s">
        <v>363</v>
      </c>
      <c r="C123" s="79" t="s">
        <v>49</v>
      </c>
      <c r="D123" s="79" t="s">
        <v>364</v>
      </c>
      <c r="E123" s="244" t="s">
        <v>339</v>
      </c>
      <c r="F123" s="244"/>
      <c r="G123" s="81" t="s">
        <v>365</v>
      </c>
      <c r="H123" s="82">
        <v>5.8638101000000002</v>
      </c>
      <c r="I123" s="83">
        <v>22.11</v>
      </c>
      <c r="J123" s="83">
        <v>129.63999999999999</v>
      </c>
    </row>
    <row r="124" spans="1:10" ht="24" customHeight="1" x14ac:dyDescent="0.2">
      <c r="A124" s="79" t="s">
        <v>362</v>
      </c>
      <c r="B124" s="80" t="s">
        <v>366</v>
      </c>
      <c r="C124" s="79" t="s">
        <v>49</v>
      </c>
      <c r="D124" s="79" t="s">
        <v>367</v>
      </c>
      <c r="E124" s="244" t="s">
        <v>339</v>
      </c>
      <c r="F124" s="244"/>
      <c r="G124" s="81" t="s">
        <v>365</v>
      </c>
      <c r="H124" s="82">
        <v>7.8184133999999998</v>
      </c>
      <c r="I124" s="83">
        <v>17.54</v>
      </c>
      <c r="J124" s="83">
        <v>137.13</v>
      </c>
    </row>
    <row r="125" spans="1:10" ht="24" customHeight="1" x14ac:dyDescent="0.2">
      <c r="A125" s="79" t="s">
        <v>362</v>
      </c>
      <c r="B125" s="80" t="s">
        <v>370</v>
      </c>
      <c r="C125" s="79" t="s">
        <v>49</v>
      </c>
      <c r="D125" s="79" t="s">
        <v>371</v>
      </c>
      <c r="E125" s="244" t="s">
        <v>339</v>
      </c>
      <c r="F125" s="244"/>
      <c r="G125" s="81" t="s">
        <v>365</v>
      </c>
      <c r="H125" s="82">
        <v>0.78184140000000002</v>
      </c>
      <c r="I125" s="83">
        <v>22.33</v>
      </c>
      <c r="J125" s="83">
        <v>17.45</v>
      </c>
    </row>
    <row r="126" spans="1:10" ht="24" customHeight="1" x14ac:dyDescent="0.2">
      <c r="A126" s="79" t="s">
        <v>341</v>
      </c>
      <c r="B126" s="80" t="s">
        <v>468</v>
      </c>
      <c r="C126" s="79" t="s">
        <v>49</v>
      </c>
      <c r="D126" s="79" t="s">
        <v>469</v>
      </c>
      <c r="E126" s="244" t="s">
        <v>377</v>
      </c>
      <c r="F126" s="244"/>
      <c r="G126" s="81" t="s">
        <v>361</v>
      </c>
      <c r="H126" s="82">
        <v>0.02</v>
      </c>
      <c r="I126" s="83">
        <v>50</v>
      </c>
      <c r="J126" s="83">
        <v>1</v>
      </c>
    </row>
    <row r="127" spans="1:10" ht="36" customHeight="1" x14ac:dyDescent="0.2">
      <c r="A127" s="79" t="s">
        <v>341</v>
      </c>
      <c r="B127" s="80" t="s">
        <v>470</v>
      </c>
      <c r="C127" s="79" t="s">
        <v>49</v>
      </c>
      <c r="D127" s="79" t="s">
        <v>471</v>
      </c>
      <c r="E127" s="244" t="s">
        <v>377</v>
      </c>
      <c r="F127" s="244"/>
      <c r="G127" s="81" t="s">
        <v>438</v>
      </c>
      <c r="H127" s="82">
        <v>4.5</v>
      </c>
      <c r="I127" s="83">
        <v>1.9</v>
      </c>
      <c r="J127" s="83">
        <v>8.5500000000000007</v>
      </c>
    </row>
    <row r="128" spans="1:10" ht="24" customHeight="1" x14ac:dyDescent="0.2">
      <c r="A128" s="79" t="s">
        <v>341</v>
      </c>
      <c r="B128" s="80" t="s">
        <v>472</v>
      </c>
      <c r="C128" s="79" t="s">
        <v>49</v>
      </c>
      <c r="D128" s="79" t="s">
        <v>473</v>
      </c>
      <c r="E128" s="244" t="s">
        <v>377</v>
      </c>
      <c r="F128" s="244"/>
      <c r="G128" s="81" t="s">
        <v>438</v>
      </c>
      <c r="H128" s="82">
        <v>5</v>
      </c>
      <c r="I128" s="83">
        <v>1.27</v>
      </c>
      <c r="J128" s="83">
        <v>6.35</v>
      </c>
    </row>
    <row r="129" spans="1:10" ht="24" customHeight="1" x14ac:dyDescent="0.2">
      <c r="A129" s="79" t="s">
        <v>341</v>
      </c>
      <c r="B129" s="80" t="s">
        <v>474</v>
      </c>
      <c r="C129" s="79" t="s">
        <v>49</v>
      </c>
      <c r="D129" s="79" t="s">
        <v>475</v>
      </c>
      <c r="E129" s="244" t="s">
        <v>377</v>
      </c>
      <c r="F129" s="244"/>
      <c r="G129" s="81" t="s">
        <v>340</v>
      </c>
      <c r="H129" s="82">
        <v>0.5</v>
      </c>
      <c r="I129" s="83">
        <v>7.46</v>
      </c>
      <c r="J129" s="83">
        <v>3.73</v>
      </c>
    </row>
    <row r="130" spans="1:10" ht="24" customHeight="1" x14ac:dyDescent="0.2">
      <c r="A130" s="79" t="s">
        <v>341</v>
      </c>
      <c r="B130" s="80" t="s">
        <v>476</v>
      </c>
      <c r="C130" s="79" t="s">
        <v>49</v>
      </c>
      <c r="D130" s="79" t="s">
        <v>477</v>
      </c>
      <c r="E130" s="244" t="s">
        <v>377</v>
      </c>
      <c r="F130" s="244"/>
      <c r="G130" s="81" t="s">
        <v>340</v>
      </c>
      <c r="H130" s="82">
        <v>3.62</v>
      </c>
      <c r="I130" s="83">
        <v>0.97</v>
      </c>
      <c r="J130" s="83">
        <v>3.51</v>
      </c>
    </row>
    <row r="131" spans="1:10" ht="36" customHeight="1" x14ac:dyDescent="0.2">
      <c r="A131" s="79" t="s">
        <v>341</v>
      </c>
      <c r="B131" s="80" t="s">
        <v>478</v>
      </c>
      <c r="C131" s="79" t="s">
        <v>49</v>
      </c>
      <c r="D131" s="79" t="s">
        <v>479</v>
      </c>
      <c r="E131" s="244" t="s">
        <v>377</v>
      </c>
      <c r="F131" s="244"/>
      <c r="G131" s="81" t="s">
        <v>132</v>
      </c>
      <c r="H131" s="82">
        <v>0.33</v>
      </c>
      <c r="I131" s="83">
        <v>11.34</v>
      </c>
      <c r="J131" s="83">
        <v>3.74</v>
      </c>
    </row>
    <row r="132" spans="1:10" ht="24" customHeight="1" x14ac:dyDescent="0.2">
      <c r="A132" s="79" t="s">
        <v>341</v>
      </c>
      <c r="B132" s="80" t="s">
        <v>480</v>
      </c>
      <c r="C132" s="79" t="s">
        <v>49</v>
      </c>
      <c r="D132" s="79" t="s">
        <v>481</v>
      </c>
      <c r="E132" s="244" t="s">
        <v>377</v>
      </c>
      <c r="F132" s="244"/>
      <c r="G132" s="81" t="s">
        <v>132</v>
      </c>
      <c r="H132" s="82">
        <v>0.11</v>
      </c>
      <c r="I132" s="83">
        <v>14.62</v>
      </c>
      <c r="J132" s="83">
        <v>1.6</v>
      </c>
    </row>
    <row r="133" spans="1:10" ht="24" customHeight="1" x14ac:dyDescent="0.2">
      <c r="A133" s="79" t="s">
        <v>341</v>
      </c>
      <c r="B133" s="80" t="s">
        <v>441</v>
      </c>
      <c r="C133" s="79" t="s">
        <v>49</v>
      </c>
      <c r="D133" s="79" t="s">
        <v>442</v>
      </c>
      <c r="E133" s="244" t="s">
        <v>377</v>
      </c>
      <c r="F133" s="244"/>
      <c r="G133" s="81" t="s">
        <v>438</v>
      </c>
      <c r="H133" s="82">
        <v>8</v>
      </c>
      <c r="I133" s="83">
        <v>20</v>
      </c>
      <c r="J133" s="83">
        <v>160</v>
      </c>
    </row>
    <row r="134" spans="1:10" ht="24" customHeight="1" x14ac:dyDescent="0.2">
      <c r="A134" s="79" t="s">
        <v>341</v>
      </c>
      <c r="B134" s="80" t="s">
        <v>482</v>
      </c>
      <c r="C134" s="79" t="s">
        <v>49</v>
      </c>
      <c r="D134" s="79" t="s">
        <v>483</v>
      </c>
      <c r="E134" s="244" t="s">
        <v>377</v>
      </c>
      <c r="F134" s="244"/>
      <c r="G134" s="81" t="s">
        <v>95</v>
      </c>
      <c r="H134" s="82">
        <v>1.2</v>
      </c>
      <c r="I134" s="83">
        <v>21.59</v>
      </c>
      <c r="J134" s="83">
        <v>25.9</v>
      </c>
    </row>
    <row r="135" spans="1:10" ht="25.5" x14ac:dyDescent="0.2">
      <c r="A135" s="84"/>
      <c r="B135" s="84"/>
      <c r="C135" s="84"/>
      <c r="D135" s="84"/>
      <c r="E135" s="84" t="s">
        <v>344</v>
      </c>
      <c r="F135" s="85">
        <v>96.939718934911241</v>
      </c>
      <c r="G135" s="84" t="s">
        <v>345</v>
      </c>
      <c r="H135" s="85">
        <v>112.76</v>
      </c>
      <c r="I135" s="84" t="s">
        <v>346</v>
      </c>
      <c r="J135" s="85">
        <v>209.70000000000002</v>
      </c>
    </row>
    <row r="136" spans="1:10" ht="15" thickBot="1" x14ac:dyDescent="0.25">
      <c r="A136" s="84"/>
      <c r="B136" s="84"/>
      <c r="C136" s="84"/>
      <c r="D136" s="84"/>
      <c r="E136" s="84" t="s">
        <v>347</v>
      </c>
      <c r="F136" s="85">
        <v>132.4</v>
      </c>
      <c r="G136" s="84"/>
      <c r="H136" s="245" t="s">
        <v>348</v>
      </c>
      <c r="I136" s="245"/>
      <c r="J136" s="85">
        <v>634.67999999999995</v>
      </c>
    </row>
    <row r="137" spans="1:10" ht="0.95" customHeight="1" thickTop="1" x14ac:dyDescent="0.2">
      <c r="A137" s="72"/>
      <c r="B137" s="72"/>
      <c r="C137" s="72"/>
      <c r="D137" s="72"/>
      <c r="E137" s="72"/>
      <c r="F137" s="72"/>
      <c r="G137" s="72"/>
      <c r="H137" s="72"/>
      <c r="I137" s="72"/>
      <c r="J137" s="72"/>
    </row>
    <row r="138" spans="1:10" ht="18" customHeight="1" x14ac:dyDescent="0.2">
      <c r="A138" s="86" t="s">
        <v>484</v>
      </c>
      <c r="B138" s="87" t="s">
        <v>329</v>
      </c>
      <c r="C138" s="86" t="s">
        <v>330</v>
      </c>
      <c r="D138" s="86" t="s">
        <v>331</v>
      </c>
      <c r="E138" s="246" t="s">
        <v>332</v>
      </c>
      <c r="F138" s="246"/>
      <c r="G138" s="88" t="s">
        <v>333</v>
      </c>
      <c r="H138" s="87" t="s">
        <v>334</v>
      </c>
      <c r="I138" s="87" t="s">
        <v>335</v>
      </c>
      <c r="J138" s="87" t="s">
        <v>258</v>
      </c>
    </row>
    <row r="139" spans="1:10" ht="48" customHeight="1" x14ac:dyDescent="0.2">
      <c r="A139" s="67" t="s">
        <v>336</v>
      </c>
      <c r="B139" s="68" t="s">
        <v>485</v>
      </c>
      <c r="C139" s="67" t="s">
        <v>49</v>
      </c>
      <c r="D139" s="67" t="s">
        <v>117</v>
      </c>
      <c r="E139" s="247" t="s">
        <v>360</v>
      </c>
      <c r="F139" s="247"/>
      <c r="G139" s="69" t="s">
        <v>340</v>
      </c>
      <c r="H139" s="70">
        <v>1</v>
      </c>
      <c r="I139" s="71">
        <v>10.71</v>
      </c>
      <c r="J139" s="71">
        <v>10.71</v>
      </c>
    </row>
    <row r="140" spans="1:10" ht="36" customHeight="1" x14ac:dyDescent="0.2">
      <c r="A140" s="79" t="s">
        <v>362</v>
      </c>
      <c r="B140" s="80" t="s">
        <v>486</v>
      </c>
      <c r="C140" s="79" t="s">
        <v>49</v>
      </c>
      <c r="D140" s="79" t="s">
        <v>487</v>
      </c>
      <c r="E140" s="244" t="s">
        <v>360</v>
      </c>
      <c r="F140" s="244"/>
      <c r="G140" s="81" t="s">
        <v>340</v>
      </c>
      <c r="H140" s="82">
        <v>1</v>
      </c>
      <c r="I140" s="83">
        <v>8.52</v>
      </c>
      <c r="J140" s="83">
        <v>8.52</v>
      </c>
    </row>
    <row r="141" spans="1:10" ht="24" customHeight="1" x14ac:dyDescent="0.2">
      <c r="A141" s="79" t="s">
        <v>362</v>
      </c>
      <c r="B141" s="80" t="s">
        <v>456</v>
      </c>
      <c r="C141" s="79" t="s">
        <v>49</v>
      </c>
      <c r="D141" s="79" t="s">
        <v>457</v>
      </c>
      <c r="E141" s="244" t="s">
        <v>339</v>
      </c>
      <c r="F141" s="244"/>
      <c r="G141" s="81" t="s">
        <v>365</v>
      </c>
      <c r="H141" s="82">
        <v>1.14E-2</v>
      </c>
      <c r="I141" s="83">
        <v>18.03</v>
      </c>
      <c r="J141" s="83">
        <v>0.2</v>
      </c>
    </row>
    <row r="142" spans="1:10" ht="24" customHeight="1" x14ac:dyDescent="0.2">
      <c r="A142" s="79" t="s">
        <v>362</v>
      </c>
      <c r="B142" s="80" t="s">
        <v>368</v>
      </c>
      <c r="C142" s="79" t="s">
        <v>49</v>
      </c>
      <c r="D142" s="79" t="s">
        <v>369</v>
      </c>
      <c r="E142" s="244" t="s">
        <v>339</v>
      </c>
      <c r="F142" s="244"/>
      <c r="G142" s="81" t="s">
        <v>365</v>
      </c>
      <c r="H142" s="82">
        <v>6.9800000000000001E-2</v>
      </c>
      <c r="I142" s="83">
        <v>22.21</v>
      </c>
      <c r="J142" s="83">
        <v>1.55</v>
      </c>
    </row>
    <row r="143" spans="1:10" ht="24" customHeight="1" x14ac:dyDescent="0.2">
      <c r="A143" s="79" t="s">
        <v>341</v>
      </c>
      <c r="B143" s="80" t="s">
        <v>458</v>
      </c>
      <c r="C143" s="79" t="s">
        <v>49</v>
      </c>
      <c r="D143" s="79" t="s">
        <v>459</v>
      </c>
      <c r="E143" s="244" t="s">
        <v>377</v>
      </c>
      <c r="F143" s="244"/>
      <c r="G143" s="81" t="s">
        <v>340</v>
      </c>
      <c r="H143" s="82">
        <v>2.5000000000000001E-2</v>
      </c>
      <c r="I143" s="83">
        <v>14.85</v>
      </c>
      <c r="J143" s="83">
        <v>0.37</v>
      </c>
    </row>
    <row r="144" spans="1:10" ht="36" customHeight="1" x14ac:dyDescent="0.2">
      <c r="A144" s="79" t="s">
        <v>341</v>
      </c>
      <c r="B144" s="80" t="s">
        <v>460</v>
      </c>
      <c r="C144" s="79" t="s">
        <v>49</v>
      </c>
      <c r="D144" s="79" t="s">
        <v>461</v>
      </c>
      <c r="E144" s="244" t="s">
        <v>377</v>
      </c>
      <c r="F144" s="244"/>
      <c r="G144" s="81" t="s">
        <v>132</v>
      </c>
      <c r="H144" s="82">
        <v>0.36699999999999999</v>
      </c>
      <c r="I144" s="83">
        <v>0.21</v>
      </c>
      <c r="J144" s="83">
        <v>7.0000000000000007E-2</v>
      </c>
    </row>
    <row r="145" spans="1:10" ht="25.5" x14ac:dyDescent="0.2">
      <c r="A145" s="84"/>
      <c r="B145" s="84"/>
      <c r="C145" s="84"/>
      <c r="D145" s="84"/>
      <c r="E145" s="84" t="s">
        <v>344</v>
      </c>
      <c r="F145" s="85">
        <v>0.66105769230769229</v>
      </c>
      <c r="G145" s="84" t="s">
        <v>345</v>
      </c>
      <c r="H145" s="85">
        <v>0.77</v>
      </c>
      <c r="I145" s="84" t="s">
        <v>346</v>
      </c>
      <c r="J145" s="85">
        <v>1.43</v>
      </c>
    </row>
    <row r="146" spans="1:10" ht="15" thickBot="1" x14ac:dyDescent="0.25">
      <c r="A146" s="84"/>
      <c r="B146" s="84"/>
      <c r="C146" s="84"/>
      <c r="D146" s="84"/>
      <c r="E146" s="84" t="s">
        <v>347</v>
      </c>
      <c r="F146" s="85">
        <v>2.82</v>
      </c>
      <c r="G146" s="84"/>
      <c r="H146" s="245" t="s">
        <v>348</v>
      </c>
      <c r="I146" s="245"/>
      <c r="J146" s="85">
        <v>13.53</v>
      </c>
    </row>
    <row r="147" spans="1:10" ht="0.95" customHeight="1" thickTop="1" x14ac:dyDescent="0.2">
      <c r="A147" s="72"/>
      <c r="B147" s="72"/>
      <c r="C147" s="72"/>
      <c r="D147" s="72"/>
      <c r="E147" s="72"/>
      <c r="F147" s="72"/>
      <c r="G147" s="72"/>
      <c r="H147" s="72"/>
      <c r="I147" s="72"/>
      <c r="J147" s="72"/>
    </row>
    <row r="148" spans="1:10" ht="18" customHeight="1" x14ac:dyDescent="0.2">
      <c r="A148" s="86" t="s">
        <v>488</v>
      </c>
      <c r="B148" s="87" t="s">
        <v>329</v>
      </c>
      <c r="C148" s="86" t="s">
        <v>330</v>
      </c>
      <c r="D148" s="86" t="s">
        <v>331</v>
      </c>
      <c r="E148" s="246" t="s">
        <v>332</v>
      </c>
      <c r="F148" s="246"/>
      <c r="G148" s="88" t="s">
        <v>333</v>
      </c>
      <c r="H148" s="87" t="s">
        <v>334</v>
      </c>
      <c r="I148" s="87" t="s">
        <v>335</v>
      </c>
      <c r="J148" s="87" t="s">
        <v>258</v>
      </c>
    </row>
    <row r="149" spans="1:10" ht="48" customHeight="1" x14ac:dyDescent="0.2">
      <c r="A149" s="67" t="s">
        <v>336</v>
      </c>
      <c r="B149" s="68" t="s">
        <v>489</v>
      </c>
      <c r="C149" s="67" t="s">
        <v>49</v>
      </c>
      <c r="D149" s="67" t="s">
        <v>118</v>
      </c>
      <c r="E149" s="247" t="s">
        <v>360</v>
      </c>
      <c r="F149" s="247"/>
      <c r="G149" s="69" t="s">
        <v>340</v>
      </c>
      <c r="H149" s="70">
        <v>1</v>
      </c>
      <c r="I149" s="71">
        <v>14.5</v>
      </c>
      <c r="J149" s="71">
        <v>14.5</v>
      </c>
    </row>
    <row r="150" spans="1:10" ht="36" customHeight="1" x14ac:dyDescent="0.2">
      <c r="A150" s="79" t="s">
        <v>362</v>
      </c>
      <c r="B150" s="80" t="s">
        <v>490</v>
      </c>
      <c r="C150" s="79" t="s">
        <v>49</v>
      </c>
      <c r="D150" s="79" t="s">
        <v>491</v>
      </c>
      <c r="E150" s="244" t="s">
        <v>360</v>
      </c>
      <c r="F150" s="244"/>
      <c r="G150" s="81" t="s">
        <v>340</v>
      </c>
      <c r="H150" s="82">
        <v>1</v>
      </c>
      <c r="I150" s="83">
        <v>10.78</v>
      </c>
      <c r="J150" s="83">
        <v>10.78</v>
      </c>
    </row>
    <row r="151" spans="1:10" ht="24" customHeight="1" x14ac:dyDescent="0.2">
      <c r="A151" s="79" t="s">
        <v>362</v>
      </c>
      <c r="B151" s="80" t="s">
        <v>456</v>
      </c>
      <c r="C151" s="79" t="s">
        <v>49</v>
      </c>
      <c r="D151" s="79" t="s">
        <v>457</v>
      </c>
      <c r="E151" s="244" t="s">
        <v>339</v>
      </c>
      <c r="F151" s="244"/>
      <c r="G151" s="81" t="s">
        <v>365</v>
      </c>
      <c r="H151" s="82">
        <v>2.0899999999999998E-2</v>
      </c>
      <c r="I151" s="83">
        <v>18.03</v>
      </c>
      <c r="J151" s="83">
        <v>0.37</v>
      </c>
    </row>
    <row r="152" spans="1:10" ht="24" customHeight="1" x14ac:dyDescent="0.2">
      <c r="A152" s="79" t="s">
        <v>362</v>
      </c>
      <c r="B152" s="80" t="s">
        <v>368</v>
      </c>
      <c r="C152" s="79" t="s">
        <v>49</v>
      </c>
      <c r="D152" s="79" t="s">
        <v>369</v>
      </c>
      <c r="E152" s="244" t="s">
        <v>339</v>
      </c>
      <c r="F152" s="244"/>
      <c r="G152" s="81" t="s">
        <v>365</v>
      </c>
      <c r="H152" s="82">
        <v>0.1278</v>
      </c>
      <c r="I152" s="83">
        <v>22.21</v>
      </c>
      <c r="J152" s="83">
        <v>2.83</v>
      </c>
    </row>
    <row r="153" spans="1:10" ht="24" customHeight="1" x14ac:dyDescent="0.2">
      <c r="A153" s="79" t="s">
        <v>341</v>
      </c>
      <c r="B153" s="80" t="s">
        <v>458</v>
      </c>
      <c r="C153" s="79" t="s">
        <v>49</v>
      </c>
      <c r="D153" s="79" t="s">
        <v>459</v>
      </c>
      <c r="E153" s="244" t="s">
        <v>377</v>
      </c>
      <c r="F153" s="244"/>
      <c r="G153" s="81" t="s">
        <v>340</v>
      </c>
      <c r="H153" s="82">
        <v>2.5000000000000001E-2</v>
      </c>
      <c r="I153" s="83">
        <v>14.85</v>
      </c>
      <c r="J153" s="83">
        <v>0.37</v>
      </c>
    </row>
    <row r="154" spans="1:10" ht="36" customHeight="1" x14ac:dyDescent="0.2">
      <c r="A154" s="79" t="s">
        <v>341</v>
      </c>
      <c r="B154" s="80" t="s">
        <v>460</v>
      </c>
      <c r="C154" s="79" t="s">
        <v>49</v>
      </c>
      <c r="D154" s="79" t="s">
        <v>461</v>
      </c>
      <c r="E154" s="244" t="s">
        <v>377</v>
      </c>
      <c r="F154" s="244"/>
      <c r="G154" s="81" t="s">
        <v>132</v>
      </c>
      <c r="H154" s="82">
        <v>0.74299999999999999</v>
      </c>
      <c r="I154" s="83">
        <v>0.21</v>
      </c>
      <c r="J154" s="83">
        <v>0.15</v>
      </c>
    </row>
    <row r="155" spans="1:10" ht="25.5" x14ac:dyDescent="0.2">
      <c r="A155" s="84"/>
      <c r="B155" s="84"/>
      <c r="C155" s="84"/>
      <c r="D155" s="84"/>
      <c r="E155" s="84" t="s">
        <v>344</v>
      </c>
      <c r="F155" s="85">
        <v>1.2990014792899409</v>
      </c>
      <c r="G155" s="84" t="s">
        <v>345</v>
      </c>
      <c r="H155" s="85">
        <v>1.51</v>
      </c>
      <c r="I155" s="84" t="s">
        <v>346</v>
      </c>
      <c r="J155" s="85">
        <v>2.81</v>
      </c>
    </row>
    <row r="156" spans="1:10" ht="15" thickBot="1" x14ac:dyDescent="0.25">
      <c r="A156" s="84"/>
      <c r="B156" s="84"/>
      <c r="C156" s="84"/>
      <c r="D156" s="84"/>
      <c r="E156" s="84" t="s">
        <v>347</v>
      </c>
      <c r="F156" s="85">
        <v>3.82</v>
      </c>
      <c r="G156" s="84"/>
      <c r="H156" s="245" t="s">
        <v>348</v>
      </c>
      <c r="I156" s="245"/>
      <c r="J156" s="85">
        <v>18.32</v>
      </c>
    </row>
    <row r="157" spans="1:10" ht="0.95" customHeight="1" thickTop="1" x14ac:dyDescent="0.2">
      <c r="A157" s="72"/>
      <c r="B157" s="72"/>
      <c r="C157" s="72"/>
      <c r="D157" s="72"/>
      <c r="E157" s="72"/>
      <c r="F157" s="72"/>
      <c r="G157" s="72"/>
      <c r="H157" s="72"/>
      <c r="I157" s="72"/>
      <c r="J157" s="72"/>
    </row>
    <row r="158" spans="1:10" ht="18" customHeight="1" x14ac:dyDescent="0.2">
      <c r="A158" s="86" t="s">
        <v>492</v>
      </c>
      <c r="B158" s="87" t="s">
        <v>329</v>
      </c>
      <c r="C158" s="86" t="s">
        <v>330</v>
      </c>
      <c r="D158" s="86" t="s">
        <v>331</v>
      </c>
      <c r="E158" s="246" t="s">
        <v>332</v>
      </c>
      <c r="F158" s="246"/>
      <c r="G158" s="88" t="s">
        <v>333</v>
      </c>
      <c r="H158" s="87" t="s">
        <v>334</v>
      </c>
      <c r="I158" s="87" t="s">
        <v>335</v>
      </c>
      <c r="J158" s="87" t="s">
        <v>258</v>
      </c>
    </row>
    <row r="159" spans="1:10" ht="24" customHeight="1" x14ac:dyDescent="0.2">
      <c r="A159" s="67" t="s">
        <v>336</v>
      </c>
      <c r="B159" s="68" t="s">
        <v>493</v>
      </c>
      <c r="C159" s="67" t="s">
        <v>338</v>
      </c>
      <c r="D159" s="67" t="s">
        <v>58</v>
      </c>
      <c r="E159" s="247" t="s">
        <v>339</v>
      </c>
      <c r="F159" s="247"/>
      <c r="G159" s="69" t="s">
        <v>132</v>
      </c>
      <c r="H159" s="70">
        <v>1</v>
      </c>
      <c r="I159" s="71">
        <v>21583.7</v>
      </c>
      <c r="J159" s="71">
        <v>21583.7</v>
      </c>
    </row>
    <row r="160" spans="1:10" ht="24" customHeight="1" x14ac:dyDescent="0.2">
      <c r="A160" s="79" t="s">
        <v>341</v>
      </c>
      <c r="B160" s="80" t="s">
        <v>494</v>
      </c>
      <c r="C160" s="79" t="s">
        <v>338</v>
      </c>
      <c r="D160" s="79" t="s">
        <v>58</v>
      </c>
      <c r="E160" s="244" t="s">
        <v>377</v>
      </c>
      <c r="F160" s="244"/>
      <c r="G160" s="81" t="s">
        <v>132</v>
      </c>
      <c r="H160" s="82">
        <v>1</v>
      </c>
      <c r="I160" s="83">
        <v>21583.7</v>
      </c>
      <c r="J160" s="83">
        <v>21583.7</v>
      </c>
    </row>
    <row r="161" spans="1:10" ht="25.5" x14ac:dyDescent="0.2">
      <c r="A161" s="84"/>
      <c r="B161" s="84"/>
      <c r="C161" s="84"/>
      <c r="D161" s="84"/>
      <c r="E161" s="84" t="s">
        <v>344</v>
      </c>
      <c r="F161" s="85">
        <v>0</v>
      </c>
      <c r="G161" s="84" t="s">
        <v>345</v>
      </c>
      <c r="H161" s="85">
        <v>0</v>
      </c>
      <c r="I161" s="84" t="s">
        <v>346</v>
      </c>
      <c r="J161" s="85">
        <v>0</v>
      </c>
    </row>
    <row r="162" spans="1:10" ht="15" thickBot="1" x14ac:dyDescent="0.25">
      <c r="A162" s="84"/>
      <c r="B162" s="84"/>
      <c r="C162" s="84"/>
      <c r="D162" s="84"/>
      <c r="E162" s="84" t="s">
        <v>347</v>
      </c>
      <c r="F162" s="85">
        <v>5689.46</v>
      </c>
      <c r="G162" s="84"/>
      <c r="H162" s="245" t="s">
        <v>348</v>
      </c>
      <c r="I162" s="245"/>
      <c r="J162" s="85">
        <v>27273.16</v>
      </c>
    </row>
    <row r="163" spans="1:10" ht="0.95" customHeight="1" thickTop="1" x14ac:dyDescent="0.2">
      <c r="A163" s="72"/>
      <c r="B163" s="72"/>
      <c r="C163" s="72"/>
      <c r="D163" s="72"/>
      <c r="E163" s="72"/>
      <c r="F163" s="72"/>
      <c r="G163" s="72"/>
      <c r="H163" s="72"/>
      <c r="I163" s="72"/>
      <c r="J163" s="72"/>
    </row>
    <row r="164" spans="1:10" ht="18" customHeight="1" x14ac:dyDescent="0.2">
      <c r="A164" s="86" t="s">
        <v>495</v>
      </c>
      <c r="B164" s="87" t="s">
        <v>329</v>
      </c>
      <c r="C164" s="86" t="s">
        <v>330</v>
      </c>
      <c r="D164" s="86" t="s">
        <v>331</v>
      </c>
      <c r="E164" s="246" t="s">
        <v>332</v>
      </c>
      <c r="F164" s="246"/>
      <c r="G164" s="88" t="s">
        <v>333</v>
      </c>
      <c r="H164" s="87" t="s">
        <v>334</v>
      </c>
      <c r="I164" s="87" t="s">
        <v>335</v>
      </c>
      <c r="J164" s="87" t="s">
        <v>258</v>
      </c>
    </row>
    <row r="165" spans="1:10" ht="48" customHeight="1" x14ac:dyDescent="0.2">
      <c r="A165" s="67" t="s">
        <v>336</v>
      </c>
      <c r="B165" s="68" t="s">
        <v>496</v>
      </c>
      <c r="C165" s="67" t="s">
        <v>49</v>
      </c>
      <c r="D165" s="67" t="s">
        <v>196</v>
      </c>
      <c r="E165" s="247" t="s">
        <v>360</v>
      </c>
      <c r="F165" s="247"/>
      <c r="G165" s="69" t="s">
        <v>340</v>
      </c>
      <c r="H165" s="70">
        <v>1</v>
      </c>
      <c r="I165" s="71">
        <v>9.9600000000000009</v>
      </c>
      <c r="J165" s="71">
        <v>9.9600000000000009</v>
      </c>
    </row>
    <row r="166" spans="1:10" ht="36" customHeight="1" x14ac:dyDescent="0.2">
      <c r="A166" s="79" t="s">
        <v>362</v>
      </c>
      <c r="B166" s="80" t="s">
        <v>497</v>
      </c>
      <c r="C166" s="79" t="s">
        <v>49</v>
      </c>
      <c r="D166" s="79" t="s">
        <v>498</v>
      </c>
      <c r="E166" s="244" t="s">
        <v>360</v>
      </c>
      <c r="F166" s="244"/>
      <c r="G166" s="81" t="s">
        <v>340</v>
      </c>
      <c r="H166" s="82">
        <v>1</v>
      </c>
      <c r="I166" s="83">
        <v>9.14</v>
      </c>
      <c r="J166" s="83">
        <v>9.14</v>
      </c>
    </row>
    <row r="167" spans="1:10" ht="24" customHeight="1" x14ac:dyDescent="0.2">
      <c r="A167" s="79" t="s">
        <v>362</v>
      </c>
      <c r="B167" s="80" t="s">
        <v>456</v>
      </c>
      <c r="C167" s="79" t="s">
        <v>49</v>
      </c>
      <c r="D167" s="79" t="s">
        <v>457</v>
      </c>
      <c r="E167" s="244" t="s">
        <v>339</v>
      </c>
      <c r="F167" s="244"/>
      <c r="G167" s="81" t="s">
        <v>365</v>
      </c>
      <c r="H167" s="82">
        <v>3.0000000000000001E-3</v>
      </c>
      <c r="I167" s="83">
        <v>18.03</v>
      </c>
      <c r="J167" s="83">
        <v>0.05</v>
      </c>
    </row>
    <row r="168" spans="1:10" ht="24" customHeight="1" x14ac:dyDescent="0.2">
      <c r="A168" s="79" t="s">
        <v>362</v>
      </c>
      <c r="B168" s="80" t="s">
        <v>368</v>
      </c>
      <c r="C168" s="79" t="s">
        <v>49</v>
      </c>
      <c r="D168" s="79" t="s">
        <v>369</v>
      </c>
      <c r="E168" s="244" t="s">
        <v>339</v>
      </c>
      <c r="F168" s="244"/>
      <c r="G168" s="81" t="s">
        <v>365</v>
      </c>
      <c r="H168" s="82">
        <v>1.83E-2</v>
      </c>
      <c r="I168" s="83">
        <v>22.21</v>
      </c>
      <c r="J168" s="83">
        <v>0.4</v>
      </c>
    </row>
    <row r="169" spans="1:10" ht="24" customHeight="1" x14ac:dyDescent="0.2">
      <c r="A169" s="79" t="s">
        <v>341</v>
      </c>
      <c r="B169" s="80" t="s">
        <v>458</v>
      </c>
      <c r="C169" s="79" t="s">
        <v>49</v>
      </c>
      <c r="D169" s="79" t="s">
        <v>459</v>
      </c>
      <c r="E169" s="244" t="s">
        <v>377</v>
      </c>
      <c r="F169" s="244"/>
      <c r="G169" s="81" t="s">
        <v>340</v>
      </c>
      <c r="H169" s="82">
        <v>2.5000000000000001E-2</v>
      </c>
      <c r="I169" s="83">
        <v>14.85</v>
      </c>
      <c r="J169" s="83">
        <v>0.37</v>
      </c>
    </row>
    <row r="170" spans="1:10" ht="25.5" x14ac:dyDescent="0.2">
      <c r="A170" s="84"/>
      <c r="B170" s="84"/>
      <c r="C170" s="84"/>
      <c r="D170" s="84"/>
      <c r="E170" s="84" t="s">
        <v>344</v>
      </c>
      <c r="F170" s="85">
        <v>0.15717455621301776</v>
      </c>
      <c r="G170" s="84" t="s">
        <v>345</v>
      </c>
      <c r="H170" s="85">
        <v>0.18</v>
      </c>
      <c r="I170" s="84" t="s">
        <v>346</v>
      </c>
      <c r="J170" s="85">
        <v>0.34</v>
      </c>
    </row>
    <row r="171" spans="1:10" ht="15" thickBot="1" x14ac:dyDescent="0.25">
      <c r="A171" s="84"/>
      <c r="B171" s="84"/>
      <c r="C171" s="84"/>
      <c r="D171" s="84"/>
      <c r="E171" s="84" t="s">
        <v>347</v>
      </c>
      <c r="F171" s="85">
        <v>2.62</v>
      </c>
      <c r="G171" s="84"/>
      <c r="H171" s="245" t="s">
        <v>348</v>
      </c>
      <c r="I171" s="245"/>
      <c r="J171" s="85">
        <v>12.58</v>
      </c>
    </row>
    <row r="172" spans="1:10" ht="0.95" customHeight="1" thickTop="1" x14ac:dyDescent="0.2">
      <c r="A172" s="72"/>
      <c r="B172" s="72"/>
      <c r="C172" s="72"/>
      <c r="D172" s="72"/>
      <c r="E172" s="72"/>
      <c r="F172" s="72"/>
      <c r="G172" s="72"/>
      <c r="H172" s="72"/>
      <c r="I172" s="72"/>
      <c r="J172" s="72"/>
    </row>
    <row r="173" spans="1:10" ht="18" customHeight="1" x14ac:dyDescent="0.2">
      <c r="A173" s="86" t="s">
        <v>499</v>
      </c>
      <c r="B173" s="87" t="s">
        <v>329</v>
      </c>
      <c r="C173" s="86" t="s">
        <v>330</v>
      </c>
      <c r="D173" s="86" t="s">
        <v>331</v>
      </c>
      <c r="E173" s="246" t="s">
        <v>332</v>
      </c>
      <c r="F173" s="246"/>
      <c r="G173" s="88" t="s">
        <v>333</v>
      </c>
      <c r="H173" s="87" t="s">
        <v>334</v>
      </c>
      <c r="I173" s="87" t="s">
        <v>335</v>
      </c>
      <c r="J173" s="87" t="s">
        <v>258</v>
      </c>
    </row>
    <row r="174" spans="1:10" ht="24" customHeight="1" x14ac:dyDescent="0.2">
      <c r="A174" s="67" t="s">
        <v>336</v>
      </c>
      <c r="B174" s="68" t="s">
        <v>500</v>
      </c>
      <c r="C174" s="67" t="s">
        <v>49</v>
      </c>
      <c r="D174" s="67" t="s">
        <v>53</v>
      </c>
      <c r="E174" s="247" t="s">
        <v>339</v>
      </c>
      <c r="F174" s="247"/>
      <c r="G174" s="69" t="s">
        <v>365</v>
      </c>
      <c r="H174" s="70">
        <v>1</v>
      </c>
      <c r="I174" s="71">
        <v>18.75</v>
      </c>
      <c r="J174" s="71">
        <v>18.75</v>
      </c>
    </row>
    <row r="175" spans="1:10" ht="24" customHeight="1" x14ac:dyDescent="0.2">
      <c r="A175" s="79" t="s">
        <v>362</v>
      </c>
      <c r="B175" s="80" t="s">
        <v>501</v>
      </c>
      <c r="C175" s="79" t="s">
        <v>49</v>
      </c>
      <c r="D175" s="79" t="s">
        <v>502</v>
      </c>
      <c r="E175" s="244" t="s">
        <v>339</v>
      </c>
      <c r="F175" s="244"/>
      <c r="G175" s="81" t="s">
        <v>365</v>
      </c>
      <c r="H175" s="82">
        <v>1</v>
      </c>
      <c r="I175" s="83">
        <v>0.25</v>
      </c>
      <c r="J175" s="83">
        <v>0.25</v>
      </c>
    </row>
    <row r="176" spans="1:10" ht="24" customHeight="1" x14ac:dyDescent="0.2">
      <c r="A176" s="79" t="s">
        <v>341</v>
      </c>
      <c r="B176" s="80" t="s">
        <v>503</v>
      </c>
      <c r="C176" s="79" t="s">
        <v>49</v>
      </c>
      <c r="D176" s="79" t="s">
        <v>504</v>
      </c>
      <c r="E176" s="244" t="s">
        <v>418</v>
      </c>
      <c r="F176" s="244"/>
      <c r="G176" s="81" t="s">
        <v>365</v>
      </c>
      <c r="H176" s="82">
        <v>1</v>
      </c>
      <c r="I176" s="83">
        <v>16.87</v>
      </c>
      <c r="J176" s="83">
        <v>16.87</v>
      </c>
    </row>
    <row r="177" spans="1:10" ht="24" customHeight="1" x14ac:dyDescent="0.2">
      <c r="A177" s="79" t="s">
        <v>341</v>
      </c>
      <c r="B177" s="80" t="s">
        <v>505</v>
      </c>
      <c r="C177" s="79" t="s">
        <v>49</v>
      </c>
      <c r="D177" s="79" t="s">
        <v>506</v>
      </c>
      <c r="E177" s="244" t="s">
        <v>374</v>
      </c>
      <c r="F177" s="244"/>
      <c r="G177" s="81" t="s">
        <v>365</v>
      </c>
      <c r="H177" s="82">
        <v>1</v>
      </c>
      <c r="I177" s="83">
        <v>0.94</v>
      </c>
      <c r="J177" s="83">
        <v>0.94</v>
      </c>
    </row>
    <row r="178" spans="1:10" ht="24" customHeight="1" x14ac:dyDescent="0.2">
      <c r="A178" s="79" t="s">
        <v>341</v>
      </c>
      <c r="B178" s="80" t="s">
        <v>421</v>
      </c>
      <c r="C178" s="79" t="s">
        <v>49</v>
      </c>
      <c r="D178" s="79" t="s">
        <v>422</v>
      </c>
      <c r="E178" s="244" t="s">
        <v>423</v>
      </c>
      <c r="F178" s="244"/>
      <c r="G178" s="81" t="s">
        <v>365</v>
      </c>
      <c r="H178" s="82">
        <v>1</v>
      </c>
      <c r="I178" s="83">
        <v>0.55000000000000004</v>
      </c>
      <c r="J178" s="83">
        <v>0.55000000000000004</v>
      </c>
    </row>
    <row r="179" spans="1:10" ht="24" customHeight="1" x14ac:dyDescent="0.2">
      <c r="A179" s="79" t="s">
        <v>341</v>
      </c>
      <c r="B179" s="80" t="s">
        <v>507</v>
      </c>
      <c r="C179" s="79" t="s">
        <v>49</v>
      </c>
      <c r="D179" s="79" t="s">
        <v>508</v>
      </c>
      <c r="E179" s="244" t="s">
        <v>374</v>
      </c>
      <c r="F179" s="244"/>
      <c r="G179" s="81" t="s">
        <v>365</v>
      </c>
      <c r="H179" s="82">
        <v>1</v>
      </c>
      <c r="I179" s="83">
        <v>0.08</v>
      </c>
      <c r="J179" s="83">
        <v>0.08</v>
      </c>
    </row>
    <row r="180" spans="1:10" ht="24" customHeight="1" x14ac:dyDescent="0.2">
      <c r="A180" s="79" t="s">
        <v>341</v>
      </c>
      <c r="B180" s="80" t="s">
        <v>424</v>
      </c>
      <c r="C180" s="79" t="s">
        <v>49</v>
      </c>
      <c r="D180" s="79" t="s">
        <v>425</v>
      </c>
      <c r="E180" s="244" t="s">
        <v>426</v>
      </c>
      <c r="F180" s="244"/>
      <c r="G180" s="81" t="s">
        <v>365</v>
      </c>
      <c r="H180" s="82">
        <v>1</v>
      </c>
      <c r="I180" s="83">
        <v>0.06</v>
      </c>
      <c r="J180" s="83">
        <v>0.06</v>
      </c>
    </row>
    <row r="181" spans="1:10" ht="25.5" x14ac:dyDescent="0.2">
      <c r="A181" s="84"/>
      <c r="B181" s="84"/>
      <c r="C181" s="84"/>
      <c r="D181" s="84"/>
      <c r="E181" s="84" t="s">
        <v>344</v>
      </c>
      <c r="F181" s="85">
        <v>7.9142011999999999</v>
      </c>
      <c r="G181" s="84" t="s">
        <v>345</v>
      </c>
      <c r="H181" s="85">
        <v>9.2100000000000009</v>
      </c>
      <c r="I181" s="84" t="s">
        <v>346</v>
      </c>
      <c r="J181" s="85">
        <v>17.12</v>
      </c>
    </row>
    <row r="182" spans="1:10" ht="15" thickBot="1" x14ac:dyDescent="0.25">
      <c r="A182" s="84"/>
      <c r="B182" s="84"/>
      <c r="C182" s="84"/>
      <c r="D182" s="84"/>
      <c r="E182" s="84" t="s">
        <v>347</v>
      </c>
      <c r="F182" s="85">
        <v>4.9400000000000004</v>
      </c>
      <c r="G182" s="84"/>
      <c r="H182" s="245" t="s">
        <v>348</v>
      </c>
      <c r="I182" s="245"/>
      <c r="J182" s="85">
        <v>23.69</v>
      </c>
    </row>
    <row r="183" spans="1:10" ht="0.95" customHeight="1" thickTop="1" x14ac:dyDescent="0.2">
      <c r="A183" s="72"/>
      <c r="B183" s="72"/>
      <c r="C183" s="72"/>
      <c r="D183" s="72"/>
      <c r="E183" s="72"/>
      <c r="F183" s="72"/>
      <c r="G183" s="72"/>
      <c r="H183" s="72"/>
      <c r="I183" s="72"/>
      <c r="J183" s="72"/>
    </row>
    <row r="184" spans="1:10" ht="18" customHeight="1" x14ac:dyDescent="0.2">
      <c r="A184" s="86" t="s">
        <v>509</v>
      </c>
      <c r="B184" s="87" t="s">
        <v>329</v>
      </c>
      <c r="C184" s="86" t="s">
        <v>330</v>
      </c>
      <c r="D184" s="86" t="s">
        <v>331</v>
      </c>
      <c r="E184" s="246" t="s">
        <v>332</v>
      </c>
      <c r="F184" s="246"/>
      <c r="G184" s="88" t="s">
        <v>333</v>
      </c>
      <c r="H184" s="87" t="s">
        <v>334</v>
      </c>
      <c r="I184" s="87" t="s">
        <v>335</v>
      </c>
      <c r="J184" s="87" t="s">
        <v>258</v>
      </c>
    </row>
    <row r="185" spans="1:10" ht="24" customHeight="1" x14ac:dyDescent="0.2">
      <c r="A185" s="67" t="s">
        <v>336</v>
      </c>
      <c r="B185" s="68" t="s">
        <v>510</v>
      </c>
      <c r="C185" s="67" t="s">
        <v>72</v>
      </c>
      <c r="D185" s="67" t="s">
        <v>511</v>
      </c>
      <c r="E185" s="247" t="s">
        <v>512</v>
      </c>
      <c r="F185" s="247"/>
      <c r="G185" s="69" t="s">
        <v>361</v>
      </c>
      <c r="H185" s="70">
        <v>1</v>
      </c>
      <c r="I185" s="71">
        <f>J185</f>
        <v>34.951324</v>
      </c>
      <c r="J185" s="71">
        <f>SUM(J186:J190)</f>
        <v>34.951324</v>
      </c>
    </row>
    <row r="186" spans="1:10" ht="24" customHeight="1" x14ac:dyDescent="0.2">
      <c r="A186" s="79" t="s">
        <v>362</v>
      </c>
      <c r="B186" s="80" t="s">
        <v>366</v>
      </c>
      <c r="C186" s="79" t="s">
        <v>49</v>
      </c>
      <c r="D186" s="79" t="s">
        <v>367</v>
      </c>
      <c r="E186" s="244" t="s">
        <v>339</v>
      </c>
      <c r="F186" s="244"/>
      <c r="G186" s="81" t="s">
        <v>365</v>
      </c>
      <c r="H186" s="82">
        <v>0.65</v>
      </c>
      <c r="I186" s="83">
        <v>17.54</v>
      </c>
      <c r="J186" s="83">
        <f>H186*I186</f>
        <v>11.401</v>
      </c>
    </row>
    <row r="187" spans="1:10" ht="24" customHeight="1" x14ac:dyDescent="0.2">
      <c r="A187" s="79" t="s">
        <v>362</v>
      </c>
      <c r="B187" s="80" t="s">
        <v>363</v>
      </c>
      <c r="C187" s="79" t="s">
        <v>49</v>
      </c>
      <c r="D187" s="79" t="s">
        <v>364</v>
      </c>
      <c r="E187" s="244" t="s">
        <v>339</v>
      </c>
      <c r="F187" s="244"/>
      <c r="G187" s="81" t="s">
        <v>365</v>
      </c>
      <c r="H187" s="82">
        <v>0.35</v>
      </c>
      <c r="I187" s="83">
        <v>22.11</v>
      </c>
      <c r="J187" s="83">
        <f t="shared" ref="J187:J190" si="1">H187*I187</f>
        <v>7.7384999999999993</v>
      </c>
    </row>
    <row r="188" spans="1:10" ht="24" customHeight="1" x14ac:dyDescent="0.2">
      <c r="A188" s="79" t="s">
        <v>341</v>
      </c>
      <c r="B188" s="80" t="s">
        <v>434</v>
      </c>
      <c r="C188" s="79" t="s">
        <v>72</v>
      </c>
      <c r="D188" s="79" t="s">
        <v>435</v>
      </c>
      <c r="E188" s="244" t="s">
        <v>377</v>
      </c>
      <c r="F188" s="244"/>
      <c r="G188" s="81" t="s">
        <v>161</v>
      </c>
      <c r="H188" s="82">
        <v>2</v>
      </c>
      <c r="I188" s="83">
        <v>5</v>
      </c>
      <c r="J188" s="83">
        <f t="shared" si="1"/>
        <v>10</v>
      </c>
    </row>
    <row r="189" spans="1:10" ht="24" customHeight="1" x14ac:dyDescent="0.2">
      <c r="A189" s="79" t="s">
        <v>341</v>
      </c>
      <c r="B189" s="80" t="s">
        <v>513</v>
      </c>
      <c r="C189" s="79" t="s">
        <v>72</v>
      </c>
      <c r="D189" s="79" t="s">
        <v>514</v>
      </c>
      <c r="E189" s="244" t="s">
        <v>377</v>
      </c>
      <c r="F189" s="244"/>
      <c r="G189" s="81" t="s">
        <v>161</v>
      </c>
      <c r="H189" s="82">
        <v>1.19</v>
      </c>
      <c r="I189" s="83">
        <v>3.33</v>
      </c>
      <c r="J189" s="83">
        <f t="shared" si="1"/>
        <v>3.9626999999999999</v>
      </c>
    </row>
    <row r="190" spans="1:10" ht="24" customHeight="1" x14ac:dyDescent="0.2">
      <c r="A190" s="79" t="s">
        <v>341</v>
      </c>
      <c r="B190" s="80" t="s">
        <v>515</v>
      </c>
      <c r="C190" s="79" t="s">
        <v>49</v>
      </c>
      <c r="D190" s="79" t="s">
        <v>516</v>
      </c>
      <c r="E190" s="244" t="s">
        <v>377</v>
      </c>
      <c r="F190" s="244"/>
      <c r="G190" s="81" t="s">
        <v>340</v>
      </c>
      <c r="H190" s="82">
        <v>0.1207</v>
      </c>
      <c r="I190" s="83">
        <v>15.32</v>
      </c>
      <c r="J190" s="83">
        <f t="shared" si="1"/>
        <v>1.849124</v>
      </c>
    </row>
    <row r="191" spans="1:10" ht="25.5" x14ac:dyDescent="0.2">
      <c r="A191" s="84"/>
      <c r="B191" s="84"/>
      <c r="C191" s="84"/>
      <c r="D191" s="84"/>
      <c r="E191" s="84" t="s">
        <v>344</v>
      </c>
      <c r="F191" s="85">
        <v>6.1113165680473376</v>
      </c>
      <c r="G191" s="84" t="s">
        <v>345</v>
      </c>
      <c r="H191" s="85">
        <v>7.11</v>
      </c>
      <c r="I191" s="84" t="s">
        <v>346</v>
      </c>
      <c r="J191" s="85">
        <v>13.22</v>
      </c>
    </row>
    <row r="192" spans="1:10" ht="15" thickBot="1" x14ac:dyDescent="0.25">
      <c r="A192" s="84"/>
      <c r="B192" s="84"/>
      <c r="C192" s="84"/>
      <c r="D192" s="84"/>
      <c r="E192" s="84" t="s">
        <v>347</v>
      </c>
      <c r="F192" s="85">
        <f>J185*0.2636</f>
        <v>9.2131690063999994</v>
      </c>
      <c r="G192" s="84"/>
      <c r="H192" s="245" t="s">
        <v>348</v>
      </c>
      <c r="I192" s="245"/>
      <c r="J192" s="85">
        <f>J185+F192</f>
        <v>44.164493006400001</v>
      </c>
    </row>
    <row r="193" spans="1:10" ht="0.95" customHeight="1" thickTop="1" x14ac:dyDescent="0.2">
      <c r="A193" s="72"/>
      <c r="B193" s="72"/>
      <c r="C193" s="72"/>
      <c r="D193" s="72"/>
      <c r="E193" s="72"/>
      <c r="F193" s="72"/>
      <c r="G193" s="72"/>
      <c r="H193" s="72"/>
      <c r="I193" s="72"/>
      <c r="J193" s="72"/>
    </row>
    <row r="194" spans="1:10" ht="18" customHeight="1" x14ac:dyDescent="0.2">
      <c r="A194" s="86" t="s">
        <v>517</v>
      </c>
      <c r="B194" s="87" t="s">
        <v>329</v>
      </c>
      <c r="C194" s="86" t="s">
        <v>330</v>
      </c>
      <c r="D194" s="86" t="s">
        <v>331</v>
      </c>
      <c r="E194" s="246" t="s">
        <v>332</v>
      </c>
      <c r="F194" s="246"/>
      <c r="G194" s="88" t="s">
        <v>333</v>
      </c>
      <c r="H194" s="87" t="s">
        <v>334</v>
      </c>
      <c r="I194" s="87" t="s">
        <v>335</v>
      </c>
      <c r="J194" s="87" t="s">
        <v>258</v>
      </c>
    </row>
    <row r="195" spans="1:10" ht="24" customHeight="1" x14ac:dyDescent="0.2">
      <c r="A195" s="67" t="s">
        <v>336</v>
      </c>
      <c r="B195" s="68" t="s">
        <v>518</v>
      </c>
      <c r="C195" s="67" t="s">
        <v>49</v>
      </c>
      <c r="D195" s="67" t="s">
        <v>152</v>
      </c>
      <c r="E195" s="247" t="s">
        <v>339</v>
      </c>
      <c r="F195" s="247"/>
      <c r="G195" s="69" t="s">
        <v>95</v>
      </c>
      <c r="H195" s="70">
        <v>1</v>
      </c>
      <c r="I195" s="71">
        <v>6</v>
      </c>
      <c r="J195" s="71">
        <v>6</v>
      </c>
    </row>
    <row r="196" spans="1:10" ht="24" customHeight="1" x14ac:dyDescent="0.2">
      <c r="A196" s="79" t="s">
        <v>362</v>
      </c>
      <c r="B196" s="80" t="s">
        <v>366</v>
      </c>
      <c r="C196" s="79" t="s">
        <v>49</v>
      </c>
      <c r="D196" s="79" t="s">
        <v>367</v>
      </c>
      <c r="E196" s="244" t="s">
        <v>339</v>
      </c>
      <c r="F196" s="244"/>
      <c r="G196" s="81" t="s">
        <v>365</v>
      </c>
      <c r="H196" s="82">
        <v>0.32242419999999999</v>
      </c>
      <c r="I196" s="83">
        <v>17.54</v>
      </c>
      <c r="J196" s="83">
        <v>5.65</v>
      </c>
    </row>
    <row r="197" spans="1:10" ht="24" customHeight="1" x14ac:dyDescent="0.2">
      <c r="A197" s="79" t="s">
        <v>341</v>
      </c>
      <c r="B197" s="80" t="s">
        <v>519</v>
      </c>
      <c r="C197" s="79" t="s">
        <v>49</v>
      </c>
      <c r="D197" s="79" t="s">
        <v>520</v>
      </c>
      <c r="E197" s="244" t="s">
        <v>377</v>
      </c>
      <c r="F197" s="244"/>
      <c r="G197" s="81" t="s">
        <v>132</v>
      </c>
      <c r="H197" s="82">
        <v>5.0697199999999998E-2</v>
      </c>
      <c r="I197" s="83">
        <v>7.04</v>
      </c>
      <c r="J197" s="83">
        <v>0.35</v>
      </c>
    </row>
    <row r="198" spans="1:10" ht="25.5" x14ac:dyDescent="0.2">
      <c r="A198" s="84"/>
      <c r="B198" s="84"/>
      <c r="C198" s="84"/>
      <c r="D198" s="84"/>
      <c r="E198" s="84" t="s">
        <v>344</v>
      </c>
      <c r="F198" s="85">
        <v>1.8213757396449703</v>
      </c>
      <c r="G198" s="84" t="s">
        <v>345</v>
      </c>
      <c r="H198" s="85">
        <v>2.12</v>
      </c>
      <c r="I198" s="84" t="s">
        <v>346</v>
      </c>
      <c r="J198" s="85">
        <v>3.94</v>
      </c>
    </row>
    <row r="199" spans="1:10" ht="15" thickBot="1" x14ac:dyDescent="0.25">
      <c r="A199" s="84"/>
      <c r="B199" s="84"/>
      <c r="C199" s="84"/>
      <c r="D199" s="84"/>
      <c r="E199" s="84" t="s">
        <v>347</v>
      </c>
      <c r="F199" s="85">
        <v>1.58</v>
      </c>
      <c r="G199" s="84"/>
      <c r="H199" s="245" t="s">
        <v>348</v>
      </c>
      <c r="I199" s="245"/>
      <c r="J199" s="85">
        <v>7.58</v>
      </c>
    </row>
    <row r="200" spans="1:10" ht="0.95" customHeight="1" thickTop="1" x14ac:dyDescent="0.2">
      <c r="A200" s="72"/>
      <c r="B200" s="72"/>
      <c r="C200" s="72"/>
      <c r="D200" s="72"/>
      <c r="E200" s="72"/>
      <c r="F200" s="72"/>
      <c r="G200" s="72"/>
      <c r="H200" s="72"/>
      <c r="I200" s="72"/>
      <c r="J200" s="72"/>
    </row>
    <row r="201" spans="1:10" ht="18" customHeight="1" x14ac:dyDescent="0.2">
      <c r="A201" s="86" t="s">
        <v>521</v>
      </c>
      <c r="B201" s="87" t="s">
        <v>329</v>
      </c>
      <c r="C201" s="86" t="s">
        <v>330</v>
      </c>
      <c r="D201" s="86" t="s">
        <v>331</v>
      </c>
      <c r="E201" s="246" t="s">
        <v>332</v>
      </c>
      <c r="F201" s="246"/>
      <c r="G201" s="88" t="s">
        <v>333</v>
      </c>
      <c r="H201" s="87" t="s">
        <v>334</v>
      </c>
      <c r="I201" s="87" t="s">
        <v>335</v>
      </c>
      <c r="J201" s="87" t="s">
        <v>258</v>
      </c>
    </row>
    <row r="202" spans="1:10" ht="24" customHeight="1" x14ac:dyDescent="0.2">
      <c r="A202" s="67" t="s">
        <v>336</v>
      </c>
      <c r="B202" s="68" t="s">
        <v>522</v>
      </c>
      <c r="C202" s="67" t="s">
        <v>72</v>
      </c>
      <c r="D202" s="67" t="s">
        <v>523</v>
      </c>
      <c r="E202" s="247" t="s">
        <v>408</v>
      </c>
      <c r="F202" s="247"/>
      <c r="G202" s="69" t="s">
        <v>59</v>
      </c>
      <c r="H202" s="70">
        <v>1</v>
      </c>
      <c r="I202" s="71">
        <v>266.32</v>
      </c>
      <c r="J202" s="71">
        <v>266.32</v>
      </c>
    </row>
    <row r="203" spans="1:10" ht="24" customHeight="1" x14ac:dyDescent="0.2">
      <c r="A203" s="79" t="s">
        <v>362</v>
      </c>
      <c r="B203" s="80" t="s">
        <v>366</v>
      </c>
      <c r="C203" s="79" t="s">
        <v>49</v>
      </c>
      <c r="D203" s="79" t="s">
        <v>367</v>
      </c>
      <c r="E203" s="244" t="s">
        <v>339</v>
      </c>
      <c r="F203" s="244"/>
      <c r="G203" s="81" t="s">
        <v>365</v>
      </c>
      <c r="H203" s="82">
        <v>8</v>
      </c>
      <c r="I203" s="83">
        <v>17.54</v>
      </c>
      <c r="J203" s="83">
        <v>140.32</v>
      </c>
    </row>
    <row r="204" spans="1:10" ht="24" customHeight="1" x14ac:dyDescent="0.2">
      <c r="A204" s="79" t="s">
        <v>341</v>
      </c>
      <c r="B204" s="80" t="s">
        <v>524</v>
      </c>
      <c r="C204" s="79" t="s">
        <v>72</v>
      </c>
      <c r="D204" s="79" t="s">
        <v>144</v>
      </c>
      <c r="E204" s="244" t="s">
        <v>377</v>
      </c>
      <c r="F204" s="244"/>
      <c r="G204" s="81" t="s">
        <v>59</v>
      </c>
      <c r="H204" s="82">
        <v>1</v>
      </c>
      <c r="I204" s="83">
        <v>126</v>
      </c>
      <c r="J204" s="83">
        <v>126</v>
      </c>
    </row>
    <row r="205" spans="1:10" ht="25.5" x14ac:dyDescent="0.2">
      <c r="A205" s="84"/>
      <c r="B205" s="84"/>
      <c r="C205" s="84"/>
      <c r="D205" s="84"/>
      <c r="E205" s="84" t="s">
        <v>344</v>
      </c>
      <c r="F205" s="85">
        <v>45.192307700000001</v>
      </c>
      <c r="G205" s="84" t="s">
        <v>345</v>
      </c>
      <c r="H205" s="85">
        <v>52.57</v>
      </c>
      <c r="I205" s="84" t="s">
        <v>346</v>
      </c>
      <c r="J205" s="85">
        <v>97.76</v>
      </c>
    </row>
    <row r="206" spans="1:10" ht="15" thickBot="1" x14ac:dyDescent="0.25">
      <c r="A206" s="84"/>
      <c r="B206" s="84"/>
      <c r="C206" s="84"/>
      <c r="D206" s="84"/>
      <c r="E206" s="84" t="s">
        <v>347</v>
      </c>
      <c r="F206" s="85">
        <v>70.2</v>
      </c>
      <c r="G206" s="84"/>
      <c r="H206" s="245" t="s">
        <v>348</v>
      </c>
      <c r="I206" s="245"/>
      <c r="J206" s="85">
        <v>336.52</v>
      </c>
    </row>
    <row r="207" spans="1:10" ht="0.95" customHeight="1" thickTop="1" x14ac:dyDescent="0.2">
      <c r="A207" s="72"/>
      <c r="B207" s="72"/>
      <c r="C207" s="72"/>
      <c r="D207" s="72"/>
      <c r="E207" s="72"/>
      <c r="F207" s="72"/>
      <c r="G207" s="72"/>
      <c r="H207" s="72"/>
      <c r="I207" s="72"/>
      <c r="J207" s="72"/>
    </row>
    <row r="208" spans="1:10" ht="18" customHeight="1" x14ac:dyDescent="0.2">
      <c r="A208" s="86" t="s">
        <v>525</v>
      </c>
      <c r="B208" s="87" t="s">
        <v>329</v>
      </c>
      <c r="C208" s="86" t="s">
        <v>330</v>
      </c>
      <c r="D208" s="86" t="s">
        <v>331</v>
      </c>
      <c r="E208" s="246" t="s">
        <v>332</v>
      </c>
      <c r="F208" s="246"/>
      <c r="G208" s="88" t="s">
        <v>333</v>
      </c>
      <c r="H208" s="87" t="s">
        <v>334</v>
      </c>
      <c r="I208" s="87" t="s">
        <v>335</v>
      </c>
      <c r="J208" s="87" t="s">
        <v>258</v>
      </c>
    </row>
    <row r="209" spans="1:10" ht="36" customHeight="1" x14ac:dyDescent="0.2">
      <c r="A209" s="67" t="s">
        <v>336</v>
      </c>
      <c r="B209" s="68" t="s">
        <v>526</v>
      </c>
      <c r="C209" s="67" t="s">
        <v>49</v>
      </c>
      <c r="D209" s="67" t="s">
        <v>160</v>
      </c>
      <c r="E209" s="247" t="s">
        <v>360</v>
      </c>
      <c r="F209" s="247"/>
      <c r="G209" s="69" t="s">
        <v>438</v>
      </c>
      <c r="H209" s="70">
        <v>1</v>
      </c>
      <c r="I209" s="71">
        <v>162.91</v>
      </c>
      <c r="J209" s="71">
        <v>162.91</v>
      </c>
    </row>
    <row r="210" spans="1:10" ht="24" customHeight="1" x14ac:dyDescent="0.2">
      <c r="A210" s="79" t="s">
        <v>362</v>
      </c>
      <c r="B210" s="80" t="s">
        <v>527</v>
      </c>
      <c r="C210" s="79" t="s">
        <v>49</v>
      </c>
      <c r="D210" s="79" t="s">
        <v>528</v>
      </c>
      <c r="E210" s="244" t="s">
        <v>467</v>
      </c>
      <c r="F210" s="244"/>
      <c r="G210" s="81" t="s">
        <v>361</v>
      </c>
      <c r="H210" s="82">
        <v>0.24529999999999999</v>
      </c>
      <c r="I210" s="83">
        <v>3.96</v>
      </c>
      <c r="J210" s="83">
        <v>0.97</v>
      </c>
    </row>
    <row r="211" spans="1:10" ht="24" customHeight="1" x14ac:dyDescent="0.2">
      <c r="A211" s="79" t="s">
        <v>362</v>
      </c>
      <c r="B211" s="80" t="s">
        <v>366</v>
      </c>
      <c r="C211" s="79" t="s">
        <v>49</v>
      </c>
      <c r="D211" s="79" t="s">
        <v>367</v>
      </c>
      <c r="E211" s="244" t="s">
        <v>339</v>
      </c>
      <c r="F211" s="244"/>
      <c r="G211" s="81" t="s">
        <v>365</v>
      </c>
      <c r="H211" s="82">
        <v>0.14430000000000001</v>
      </c>
      <c r="I211" s="83">
        <v>17.54</v>
      </c>
      <c r="J211" s="83">
        <v>2.5299999999999998</v>
      </c>
    </row>
    <row r="212" spans="1:10" ht="36" customHeight="1" x14ac:dyDescent="0.2">
      <c r="A212" s="79" t="s">
        <v>341</v>
      </c>
      <c r="B212" s="80" t="s">
        <v>529</v>
      </c>
      <c r="C212" s="79" t="s">
        <v>49</v>
      </c>
      <c r="D212" s="79" t="s">
        <v>530</v>
      </c>
      <c r="E212" s="244" t="s">
        <v>377</v>
      </c>
      <c r="F212" s="244"/>
      <c r="G212" s="81" t="s">
        <v>361</v>
      </c>
      <c r="H212" s="82">
        <v>0.26740000000000003</v>
      </c>
      <c r="I212" s="83">
        <v>480</v>
      </c>
      <c r="J212" s="83">
        <v>128.35</v>
      </c>
    </row>
    <row r="213" spans="1:10" ht="60" customHeight="1" x14ac:dyDescent="0.2">
      <c r="A213" s="79" t="s">
        <v>341</v>
      </c>
      <c r="B213" s="80" t="s">
        <v>531</v>
      </c>
      <c r="C213" s="79" t="s">
        <v>338</v>
      </c>
      <c r="D213" s="79" t="s">
        <v>532</v>
      </c>
      <c r="E213" s="244" t="s">
        <v>533</v>
      </c>
      <c r="F213" s="244"/>
      <c r="G213" s="81" t="s">
        <v>534</v>
      </c>
      <c r="H213" s="82">
        <v>2.1899999999999999E-2</v>
      </c>
      <c r="I213" s="83">
        <v>651.15</v>
      </c>
      <c r="J213" s="83">
        <v>14.26</v>
      </c>
    </row>
    <row r="214" spans="1:10" ht="36" customHeight="1" x14ac:dyDescent="0.2">
      <c r="A214" s="79" t="s">
        <v>341</v>
      </c>
      <c r="B214" s="80" t="s">
        <v>535</v>
      </c>
      <c r="C214" s="79" t="s">
        <v>338</v>
      </c>
      <c r="D214" s="79" t="s">
        <v>536</v>
      </c>
      <c r="E214" s="244" t="s">
        <v>533</v>
      </c>
      <c r="F214" s="244"/>
      <c r="G214" s="81" t="s">
        <v>534</v>
      </c>
      <c r="H214" s="82">
        <v>3.5000000000000001E-3</v>
      </c>
      <c r="I214" s="83">
        <v>190.69</v>
      </c>
      <c r="J214" s="83">
        <v>0.66</v>
      </c>
    </row>
    <row r="215" spans="1:10" ht="60" customHeight="1" x14ac:dyDescent="0.2">
      <c r="A215" s="79" t="s">
        <v>341</v>
      </c>
      <c r="B215" s="80" t="s">
        <v>537</v>
      </c>
      <c r="C215" s="79" t="s">
        <v>338</v>
      </c>
      <c r="D215" s="79" t="s">
        <v>538</v>
      </c>
      <c r="E215" s="244" t="s">
        <v>533</v>
      </c>
      <c r="F215" s="244"/>
      <c r="G215" s="81" t="s">
        <v>539</v>
      </c>
      <c r="H215" s="82">
        <v>2.6200000000000001E-2</v>
      </c>
      <c r="I215" s="83">
        <v>200</v>
      </c>
      <c r="J215" s="83">
        <v>5.24</v>
      </c>
    </row>
    <row r="216" spans="1:10" ht="36" customHeight="1" x14ac:dyDescent="0.2">
      <c r="A216" s="79" t="s">
        <v>341</v>
      </c>
      <c r="B216" s="80" t="s">
        <v>540</v>
      </c>
      <c r="C216" s="79" t="s">
        <v>338</v>
      </c>
      <c r="D216" s="79" t="s">
        <v>541</v>
      </c>
      <c r="E216" s="244" t="s">
        <v>533</v>
      </c>
      <c r="F216" s="244"/>
      <c r="G216" s="81" t="s">
        <v>539</v>
      </c>
      <c r="H216" s="82">
        <v>4.4600000000000001E-2</v>
      </c>
      <c r="I216" s="83">
        <v>76.400000000000006</v>
      </c>
      <c r="J216" s="83">
        <v>3.4</v>
      </c>
    </row>
    <row r="217" spans="1:10" ht="24" customHeight="1" x14ac:dyDescent="0.2">
      <c r="A217" s="79" t="s">
        <v>341</v>
      </c>
      <c r="B217" s="80" t="s">
        <v>542</v>
      </c>
      <c r="C217" s="79" t="s">
        <v>338</v>
      </c>
      <c r="D217" s="79" t="s">
        <v>543</v>
      </c>
      <c r="E217" s="244" t="s">
        <v>533</v>
      </c>
      <c r="F217" s="244"/>
      <c r="G217" s="81" t="s">
        <v>544</v>
      </c>
      <c r="H217" s="82">
        <v>5.0000000000000001E-3</v>
      </c>
      <c r="I217" s="83">
        <v>1500</v>
      </c>
      <c r="J217" s="83">
        <v>7.5</v>
      </c>
    </row>
    <row r="218" spans="1:10" ht="25.5" x14ac:dyDescent="0.2">
      <c r="A218" s="84"/>
      <c r="B218" s="84"/>
      <c r="C218" s="84"/>
      <c r="D218" s="84"/>
      <c r="E218" s="84" t="s">
        <v>344</v>
      </c>
      <c r="F218" s="85">
        <v>0.81360946745562135</v>
      </c>
      <c r="G218" s="84" t="s">
        <v>345</v>
      </c>
      <c r="H218" s="85">
        <v>0.95</v>
      </c>
      <c r="I218" s="84" t="s">
        <v>346</v>
      </c>
      <c r="J218" s="85">
        <v>1.76</v>
      </c>
    </row>
    <row r="219" spans="1:10" ht="15" thickBot="1" x14ac:dyDescent="0.25">
      <c r="A219" s="84"/>
      <c r="B219" s="84"/>
      <c r="C219" s="84"/>
      <c r="D219" s="84"/>
      <c r="E219" s="84" t="s">
        <v>347</v>
      </c>
      <c r="F219" s="85">
        <v>42.94</v>
      </c>
      <c r="G219" s="84"/>
      <c r="H219" s="245" t="s">
        <v>348</v>
      </c>
      <c r="I219" s="245"/>
      <c r="J219" s="85">
        <v>205.85</v>
      </c>
    </row>
    <row r="220" spans="1:10" ht="0.95" customHeight="1" thickTop="1" x14ac:dyDescent="0.2">
      <c r="A220" s="72"/>
      <c r="B220" s="72"/>
      <c r="C220" s="72"/>
      <c r="D220" s="72"/>
      <c r="E220" s="72"/>
      <c r="F220" s="72"/>
      <c r="G220" s="72"/>
      <c r="H220" s="72"/>
      <c r="I220" s="72"/>
      <c r="J220" s="72"/>
    </row>
    <row r="221" spans="1:10" ht="18" customHeight="1" x14ac:dyDescent="0.2">
      <c r="A221" s="86" t="s">
        <v>545</v>
      </c>
      <c r="B221" s="87" t="s">
        <v>329</v>
      </c>
      <c r="C221" s="86" t="s">
        <v>330</v>
      </c>
      <c r="D221" s="86" t="s">
        <v>331</v>
      </c>
      <c r="E221" s="246" t="s">
        <v>332</v>
      </c>
      <c r="F221" s="246"/>
      <c r="G221" s="88" t="s">
        <v>333</v>
      </c>
      <c r="H221" s="87" t="s">
        <v>334</v>
      </c>
      <c r="I221" s="87" t="s">
        <v>335</v>
      </c>
      <c r="J221" s="87" t="s">
        <v>258</v>
      </c>
    </row>
    <row r="222" spans="1:10" ht="48" customHeight="1" x14ac:dyDescent="0.2">
      <c r="A222" s="67" t="s">
        <v>336</v>
      </c>
      <c r="B222" s="68" t="s">
        <v>546</v>
      </c>
      <c r="C222" s="67" t="s">
        <v>49</v>
      </c>
      <c r="D222" s="67" t="s">
        <v>547</v>
      </c>
      <c r="E222" s="247" t="s">
        <v>464</v>
      </c>
      <c r="F222" s="247"/>
      <c r="G222" s="69" t="s">
        <v>95</v>
      </c>
      <c r="H222" s="70">
        <v>1</v>
      </c>
      <c r="I222" s="71">
        <v>417.83</v>
      </c>
      <c r="J222" s="71">
        <v>417.83</v>
      </c>
    </row>
    <row r="223" spans="1:10" ht="24" customHeight="1" x14ac:dyDescent="0.2">
      <c r="A223" s="79" t="s">
        <v>362</v>
      </c>
      <c r="B223" s="80" t="s">
        <v>548</v>
      </c>
      <c r="C223" s="79" t="s">
        <v>49</v>
      </c>
      <c r="D223" s="79" t="s">
        <v>549</v>
      </c>
      <c r="E223" s="244" t="s">
        <v>360</v>
      </c>
      <c r="F223" s="244"/>
      <c r="G223" s="81" t="s">
        <v>361</v>
      </c>
      <c r="H223" s="82">
        <v>1.4999999999999999E-2</v>
      </c>
      <c r="I223" s="83">
        <v>180.91</v>
      </c>
      <c r="J223" s="83">
        <v>2.71</v>
      </c>
    </row>
    <row r="224" spans="1:10" ht="24" customHeight="1" x14ac:dyDescent="0.2">
      <c r="A224" s="79" t="s">
        <v>362</v>
      </c>
      <c r="B224" s="80" t="s">
        <v>550</v>
      </c>
      <c r="C224" s="79" t="s">
        <v>49</v>
      </c>
      <c r="D224" s="79" t="s">
        <v>551</v>
      </c>
      <c r="E224" s="244" t="s">
        <v>360</v>
      </c>
      <c r="F224" s="244"/>
      <c r="G224" s="81" t="s">
        <v>361</v>
      </c>
      <c r="H224" s="82">
        <v>1.4999999999999999E-2</v>
      </c>
      <c r="I224" s="83">
        <v>511.64</v>
      </c>
      <c r="J224" s="83">
        <v>7.67</v>
      </c>
    </row>
    <row r="225" spans="1:10" ht="36" customHeight="1" x14ac:dyDescent="0.2">
      <c r="A225" s="79" t="s">
        <v>362</v>
      </c>
      <c r="B225" s="80" t="s">
        <v>552</v>
      </c>
      <c r="C225" s="79" t="s">
        <v>49</v>
      </c>
      <c r="D225" s="79" t="s">
        <v>553</v>
      </c>
      <c r="E225" s="244" t="s">
        <v>554</v>
      </c>
      <c r="F225" s="244"/>
      <c r="G225" s="81" t="s">
        <v>95</v>
      </c>
      <c r="H225" s="82">
        <v>1</v>
      </c>
      <c r="I225" s="83">
        <v>40.729999999999997</v>
      </c>
      <c r="J225" s="83">
        <v>40.729999999999997</v>
      </c>
    </row>
    <row r="226" spans="1:10" ht="24" customHeight="1" x14ac:dyDescent="0.2">
      <c r="A226" s="79" t="s">
        <v>362</v>
      </c>
      <c r="B226" s="80" t="s">
        <v>555</v>
      </c>
      <c r="C226" s="79" t="s">
        <v>49</v>
      </c>
      <c r="D226" s="79" t="s">
        <v>556</v>
      </c>
      <c r="E226" s="244" t="s">
        <v>339</v>
      </c>
      <c r="F226" s="244"/>
      <c r="G226" s="81" t="s">
        <v>365</v>
      </c>
      <c r="H226" s="82">
        <v>5.9297852999999998</v>
      </c>
      <c r="I226" s="83">
        <v>22.15</v>
      </c>
      <c r="J226" s="83">
        <v>131.34</v>
      </c>
    </row>
    <row r="227" spans="1:10" ht="24" customHeight="1" x14ac:dyDescent="0.2">
      <c r="A227" s="79" t="s">
        <v>362</v>
      </c>
      <c r="B227" s="80" t="s">
        <v>557</v>
      </c>
      <c r="C227" s="79" t="s">
        <v>49</v>
      </c>
      <c r="D227" s="79" t="s">
        <v>558</v>
      </c>
      <c r="E227" s="244" t="s">
        <v>339</v>
      </c>
      <c r="F227" s="244"/>
      <c r="G227" s="81" t="s">
        <v>365</v>
      </c>
      <c r="H227" s="82">
        <v>0.28058919999999998</v>
      </c>
      <c r="I227" s="83">
        <v>22.52</v>
      </c>
      <c r="J227" s="83">
        <v>6.31</v>
      </c>
    </row>
    <row r="228" spans="1:10" ht="24" customHeight="1" x14ac:dyDescent="0.2">
      <c r="A228" s="79" t="s">
        <v>362</v>
      </c>
      <c r="B228" s="80" t="s">
        <v>559</v>
      </c>
      <c r="C228" s="79" t="s">
        <v>49</v>
      </c>
      <c r="D228" s="79" t="s">
        <v>560</v>
      </c>
      <c r="E228" s="244" t="s">
        <v>339</v>
      </c>
      <c r="F228" s="244"/>
      <c r="G228" s="81" t="s">
        <v>365</v>
      </c>
      <c r="H228" s="82">
        <v>6.5470799999999996E-2</v>
      </c>
      <c r="I228" s="83">
        <v>22.21</v>
      </c>
      <c r="J228" s="83">
        <v>1.45</v>
      </c>
    </row>
    <row r="229" spans="1:10" ht="24" customHeight="1" x14ac:dyDescent="0.2">
      <c r="A229" s="79" t="s">
        <v>362</v>
      </c>
      <c r="B229" s="80" t="s">
        <v>366</v>
      </c>
      <c r="C229" s="79" t="s">
        <v>49</v>
      </c>
      <c r="D229" s="79" t="s">
        <v>367</v>
      </c>
      <c r="E229" s="244" t="s">
        <v>339</v>
      </c>
      <c r="F229" s="244"/>
      <c r="G229" s="81" t="s">
        <v>365</v>
      </c>
      <c r="H229" s="82">
        <v>6.5751404999999998</v>
      </c>
      <c r="I229" s="83">
        <v>17.54</v>
      </c>
      <c r="J229" s="83">
        <v>115.32</v>
      </c>
    </row>
    <row r="230" spans="1:10" ht="24" customHeight="1" x14ac:dyDescent="0.2">
      <c r="A230" s="79" t="s">
        <v>362</v>
      </c>
      <c r="B230" s="80" t="s">
        <v>561</v>
      </c>
      <c r="C230" s="79" t="s">
        <v>49</v>
      </c>
      <c r="D230" s="79" t="s">
        <v>562</v>
      </c>
      <c r="E230" s="244" t="s">
        <v>339</v>
      </c>
      <c r="F230" s="244"/>
      <c r="G230" s="81" t="s">
        <v>365</v>
      </c>
      <c r="H230" s="82">
        <v>6.5470799999999996E-2</v>
      </c>
      <c r="I230" s="83">
        <v>18.03</v>
      </c>
      <c r="J230" s="83">
        <v>1.18</v>
      </c>
    </row>
    <row r="231" spans="1:10" ht="24" customHeight="1" x14ac:dyDescent="0.2">
      <c r="A231" s="79" t="s">
        <v>362</v>
      </c>
      <c r="B231" s="80" t="s">
        <v>563</v>
      </c>
      <c r="C231" s="79" t="s">
        <v>49</v>
      </c>
      <c r="D231" s="79" t="s">
        <v>564</v>
      </c>
      <c r="E231" s="244" t="s">
        <v>339</v>
      </c>
      <c r="F231" s="244"/>
      <c r="G231" s="81" t="s">
        <v>95</v>
      </c>
      <c r="H231" s="82">
        <v>1.02</v>
      </c>
      <c r="I231" s="83">
        <v>52.81</v>
      </c>
      <c r="J231" s="83">
        <v>53.86</v>
      </c>
    </row>
    <row r="232" spans="1:10" ht="24" customHeight="1" x14ac:dyDescent="0.2">
      <c r="A232" s="79" t="s">
        <v>341</v>
      </c>
      <c r="B232" s="80" t="s">
        <v>565</v>
      </c>
      <c r="C232" s="79" t="s">
        <v>49</v>
      </c>
      <c r="D232" s="79" t="s">
        <v>566</v>
      </c>
      <c r="E232" s="244" t="s">
        <v>377</v>
      </c>
      <c r="F232" s="244"/>
      <c r="G232" s="81" t="s">
        <v>132</v>
      </c>
      <c r="H232" s="82">
        <v>4.6100000000000002E-2</v>
      </c>
      <c r="I232" s="83">
        <v>13.28</v>
      </c>
      <c r="J232" s="83">
        <v>0.61</v>
      </c>
    </row>
    <row r="233" spans="1:10" ht="36" customHeight="1" x14ac:dyDescent="0.2">
      <c r="A233" s="79" t="s">
        <v>341</v>
      </c>
      <c r="B233" s="80" t="s">
        <v>567</v>
      </c>
      <c r="C233" s="79" t="s">
        <v>49</v>
      </c>
      <c r="D233" s="79" t="s">
        <v>568</v>
      </c>
      <c r="E233" s="244" t="s">
        <v>377</v>
      </c>
      <c r="F233" s="244"/>
      <c r="G233" s="81" t="s">
        <v>132</v>
      </c>
      <c r="H233" s="82">
        <v>3.4599999999999999E-2</v>
      </c>
      <c r="I233" s="83">
        <v>3.54</v>
      </c>
      <c r="J233" s="83">
        <v>0.12</v>
      </c>
    </row>
    <row r="234" spans="1:10" ht="24" customHeight="1" x14ac:dyDescent="0.2">
      <c r="A234" s="79" t="s">
        <v>341</v>
      </c>
      <c r="B234" s="80" t="s">
        <v>569</v>
      </c>
      <c r="C234" s="79" t="s">
        <v>49</v>
      </c>
      <c r="D234" s="79" t="s">
        <v>570</v>
      </c>
      <c r="E234" s="244" t="s">
        <v>377</v>
      </c>
      <c r="F234" s="244"/>
      <c r="G234" s="81" t="s">
        <v>132</v>
      </c>
      <c r="H234" s="82">
        <v>5.7999999999999996E-3</v>
      </c>
      <c r="I234" s="83">
        <v>27.17</v>
      </c>
      <c r="J234" s="83">
        <v>0.15</v>
      </c>
    </row>
    <row r="235" spans="1:10" ht="24" customHeight="1" x14ac:dyDescent="0.2">
      <c r="A235" s="79" t="s">
        <v>341</v>
      </c>
      <c r="B235" s="80" t="s">
        <v>571</v>
      </c>
      <c r="C235" s="79" t="s">
        <v>49</v>
      </c>
      <c r="D235" s="79" t="s">
        <v>572</v>
      </c>
      <c r="E235" s="244" t="s">
        <v>377</v>
      </c>
      <c r="F235" s="244"/>
      <c r="G235" s="81" t="s">
        <v>340</v>
      </c>
      <c r="H235" s="82">
        <v>0.30299999999999999</v>
      </c>
      <c r="I235" s="83">
        <v>2.87</v>
      </c>
      <c r="J235" s="83">
        <v>0.86</v>
      </c>
    </row>
    <row r="236" spans="1:10" ht="24" customHeight="1" x14ac:dyDescent="0.2">
      <c r="A236" s="79" t="s">
        <v>341</v>
      </c>
      <c r="B236" s="80" t="s">
        <v>573</v>
      </c>
      <c r="C236" s="79" t="s">
        <v>49</v>
      </c>
      <c r="D236" s="79" t="s">
        <v>574</v>
      </c>
      <c r="E236" s="244" t="s">
        <v>377</v>
      </c>
      <c r="F236" s="244"/>
      <c r="G236" s="81" t="s">
        <v>95</v>
      </c>
      <c r="H236" s="82">
        <v>0.38600000000000001</v>
      </c>
      <c r="I236" s="83">
        <v>30.43</v>
      </c>
      <c r="J236" s="83">
        <v>11.74</v>
      </c>
    </row>
    <row r="237" spans="1:10" ht="24" customHeight="1" x14ac:dyDescent="0.2">
      <c r="A237" s="79" t="s">
        <v>341</v>
      </c>
      <c r="B237" s="80" t="s">
        <v>575</v>
      </c>
      <c r="C237" s="79" t="s">
        <v>49</v>
      </c>
      <c r="D237" s="79" t="s">
        <v>576</v>
      </c>
      <c r="E237" s="244" t="s">
        <v>377</v>
      </c>
      <c r="F237" s="244"/>
      <c r="G237" s="81" t="s">
        <v>132</v>
      </c>
      <c r="H237" s="82">
        <v>2.3E-2</v>
      </c>
      <c r="I237" s="83">
        <v>8.6199999999999992</v>
      </c>
      <c r="J237" s="83">
        <v>0.19</v>
      </c>
    </row>
    <row r="238" spans="1:10" ht="24" customHeight="1" x14ac:dyDescent="0.2">
      <c r="A238" s="79" t="s">
        <v>341</v>
      </c>
      <c r="B238" s="80" t="s">
        <v>577</v>
      </c>
      <c r="C238" s="79" t="s">
        <v>49</v>
      </c>
      <c r="D238" s="79" t="s">
        <v>578</v>
      </c>
      <c r="E238" s="244" t="s">
        <v>377</v>
      </c>
      <c r="F238" s="244"/>
      <c r="G238" s="81" t="s">
        <v>132</v>
      </c>
      <c r="H238" s="82">
        <v>5.7000000000000002E-3</v>
      </c>
      <c r="I238" s="83">
        <v>9.5</v>
      </c>
      <c r="J238" s="83">
        <v>0.05</v>
      </c>
    </row>
    <row r="239" spans="1:10" ht="24" customHeight="1" x14ac:dyDescent="0.2">
      <c r="A239" s="79" t="s">
        <v>341</v>
      </c>
      <c r="B239" s="80" t="s">
        <v>480</v>
      </c>
      <c r="C239" s="79" t="s">
        <v>49</v>
      </c>
      <c r="D239" s="79" t="s">
        <v>481</v>
      </c>
      <c r="E239" s="244" t="s">
        <v>377</v>
      </c>
      <c r="F239" s="244"/>
      <c r="G239" s="81" t="s">
        <v>132</v>
      </c>
      <c r="H239" s="82">
        <v>5.7999999999999996E-3</v>
      </c>
      <c r="I239" s="83">
        <v>14.62</v>
      </c>
      <c r="J239" s="83">
        <v>0.08</v>
      </c>
    </row>
    <row r="240" spans="1:10" ht="24" customHeight="1" x14ac:dyDescent="0.2">
      <c r="A240" s="79" t="s">
        <v>341</v>
      </c>
      <c r="B240" s="80" t="s">
        <v>579</v>
      </c>
      <c r="C240" s="79" t="s">
        <v>49</v>
      </c>
      <c r="D240" s="79" t="s">
        <v>580</v>
      </c>
      <c r="E240" s="244" t="s">
        <v>377</v>
      </c>
      <c r="F240" s="244"/>
      <c r="G240" s="81" t="s">
        <v>438</v>
      </c>
      <c r="H240" s="82">
        <v>0.53600000000000003</v>
      </c>
      <c r="I240" s="83">
        <v>4.8499999999999996</v>
      </c>
      <c r="J240" s="83">
        <v>2.59</v>
      </c>
    </row>
    <row r="241" spans="1:10" ht="24" customHeight="1" x14ac:dyDescent="0.2">
      <c r="A241" s="79" t="s">
        <v>341</v>
      </c>
      <c r="B241" s="80" t="s">
        <v>581</v>
      </c>
      <c r="C241" s="79" t="s">
        <v>49</v>
      </c>
      <c r="D241" s="79" t="s">
        <v>582</v>
      </c>
      <c r="E241" s="244" t="s">
        <v>377</v>
      </c>
      <c r="F241" s="244"/>
      <c r="G241" s="81" t="s">
        <v>132</v>
      </c>
      <c r="H241" s="82">
        <v>2.4E-2</v>
      </c>
      <c r="I241" s="83">
        <v>3.81</v>
      </c>
      <c r="J241" s="83">
        <v>0.09</v>
      </c>
    </row>
    <row r="242" spans="1:10" ht="36" customHeight="1" x14ac:dyDescent="0.2">
      <c r="A242" s="79" t="s">
        <v>341</v>
      </c>
      <c r="B242" s="80" t="s">
        <v>583</v>
      </c>
      <c r="C242" s="79" t="s">
        <v>49</v>
      </c>
      <c r="D242" s="79" t="s">
        <v>584</v>
      </c>
      <c r="E242" s="244" t="s">
        <v>377</v>
      </c>
      <c r="F242" s="244"/>
      <c r="G242" s="81" t="s">
        <v>585</v>
      </c>
      <c r="H242" s="82">
        <v>0.214</v>
      </c>
      <c r="I242" s="83">
        <v>0.22</v>
      </c>
      <c r="J242" s="83">
        <v>0.04</v>
      </c>
    </row>
    <row r="243" spans="1:10" ht="24" customHeight="1" x14ac:dyDescent="0.2">
      <c r="A243" s="79" t="s">
        <v>341</v>
      </c>
      <c r="B243" s="80" t="s">
        <v>586</v>
      </c>
      <c r="C243" s="79" t="s">
        <v>49</v>
      </c>
      <c r="D243" s="79" t="s">
        <v>587</v>
      </c>
      <c r="E243" s="244" t="s">
        <v>377</v>
      </c>
      <c r="F243" s="244"/>
      <c r="G243" s="81" t="s">
        <v>132</v>
      </c>
      <c r="H243" s="82">
        <v>5.7999999999999996E-3</v>
      </c>
      <c r="I243" s="83">
        <v>6.11</v>
      </c>
      <c r="J243" s="83">
        <v>0.03</v>
      </c>
    </row>
    <row r="244" spans="1:10" ht="24" customHeight="1" x14ac:dyDescent="0.2">
      <c r="A244" s="79" t="s">
        <v>341</v>
      </c>
      <c r="B244" s="80" t="s">
        <v>588</v>
      </c>
      <c r="C244" s="79" t="s">
        <v>49</v>
      </c>
      <c r="D244" s="79" t="s">
        <v>589</v>
      </c>
      <c r="E244" s="244" t="s">
        <v>377</v>
      </c>
      <c r="F244" s="244"/>
      <c r="G244" s="81" t="s">
        <v>438</v>
      </c>
      <c r="H244" s="82">
        <v>0.7</v>
      </c>
      <c r="I244" s="83">
        <v>20.100000000000001</v>
      </c>
      <c r="J244" s="83">
        <v>14.07</v>
      </c>
    </row>
    <row r="245" spans="1:10" ht="24" customHeight="1" x14ac:dyDescent="0.2">
      <c r="A245" s="79" t="s">
        <v>341</v>
      </c>
      <c r="B245" s="80" t="s">
        <v>590</v>
      </c>
      <c r="C245" s="79" t="s">
        <v>49</v>
      </c>
      <c r="D245" s="79" t="s">
        <v>591</v>
      </c>
      <c r="E245" s="244" t="s">
        <v>377</v>
      </c>
      <c r="F245" s="244"/>
      <c r="G245" s="81" t="s">
        <v>132</v>
      </c>
      <c r="H245" s="82">
        <v>1.28</v>
      </c>
      <c r="I245" s="83">
        <v>7.0000000000000007E-2</v>
      </c>
      <c r="J245" s="83">
        <v>0.08</v>
      </c>
    </row>
    <row r="246" spans="1:10" ht="24" customHeight="1" x14ac:dyDescent="0.2">
      <c r="A246" s="79" t="s">
        <v>341</v>
      </c>
      <c r="B246" s="80" t="s">
        <v>592</v>
      </c>
      <c r="C246" s="79" t="s">
        <v>49</v>
      </c>
      <c r="D246" s="79" t="s">
        <v>593</v>
      </c>
      <c r="E246" s="244" t="s">
        <v>377</v>
      </c>
      <c r="F246" s="244"/>
      <c r="G246" s="81" t="s">
        <v>438</v>
      </c>
      <c r="H246" s="82">
        <v>0.9</v>
      </c>
      <c r="I246" s="83">
        <v>7.59</v>
      </c>
      <c r="J246" s="83">
        <v>6.83</v>
      </c>
    </row>
    <row r="247" spans="1:10" ht="24" customHeight="1" x14ac:dyDescent="0.2">
      <c r="A247" s="79" t="s">
        <v>341</v>
      </c>
      <c r="B247" s="80" t="s">
        <v>594</v>
      </c>
      <c r="C247" s="79" t="s">
        <v>49</v>
      </c>
      <c r="D247" s="79" t="s">
        <v>595</v>
      </c>
      <c r="E247" s="244" t="s">
        <v>377</v>
      </c>
      <c r="F247" s="244"/>
      <c r="G247" s="81" t="s">
        <v>132</v>
      </c>
      <c r="H247" s="82">
        <v>1.15E-2</v>
      </c>
      <c r="I247" s="83">
        <v>170.33</v>
      </c>
      <c r="J247" s="83">
        <v>1.95</v>
      </c>
    </row>
    <row r="248" spans="1:10" ht="24" customHeight="1" x14ac:dyDescent="0.2">
      <c r="A248" s="79" t="s">
        <v>341</v>
      </c>
      <c r="B248" s="80" t="s">
        <v>596</v>
      </c>
      <c r="C248" s="79" t="s">
        <v>49</v>
      </c>
      <c r="D248" s="79" t="s">
        <v>597</v>
      </c>
      <c r="E248" s="244" t="s">
        <v>377</v>
      </c>
      <c r="F248" s="244"/>
      <c r="G248" s="81" t="s">
        <v>340</v>
      </c>
      <c r="H248" s="82">
        <v>0.1</v>
      </c>
      <c r="I248" s="83">
        <v>15.58</v>
      </c>
      <c r="J248" s="83">
        <v>1.55</v>
      </c>
    </row>
    <row r="249" spans="1:10" ht="24" customHeight="1" x14ac:dyDescent="0.2">
      <c r="A249" s="79" t="s">
        <v>341</v>
      </c>
      <c r="B249" s="80" t="s">
        <v>598</v>
      </c>
      <c r="C249" s="79" t="s">
        <v>49</v>
      </c>
      <c r="D249" s="79" t="s">
        <v>599</v>
      </c>
      <c r="E249" s="244" t="s">
        <v>377</v>
      </c>
      <c r="F249" s="244"/>
      <c r="G249" s="81" t="s">
        <v>132</v>
      </c>
      <c r="H249" s="82">
        <v>4.6100000000000002E-2</v>
      </c>
      <c r="I249" s="83">
        <v>3.31</v>
      </c>
      <c r="J249" s="83">
        <v>0.15</v>
      </c>
    </row>
    <row r="250" spans="1:10" ht="24" customHeight="1" x14ac:dyDescent="0.2">
      <c r="A250" s="79" t="s">
        <v>341</v>
      </c>
      <c r="B250" s="80" t="s">
        <v>600</v>
      </c>
      <c r="C250" s="79" t="s">
        <v>49</v>
      </c>
      <c r="D250" s="79" t="s">
        <v>601</v>
      </c>
      <c r="E250" s="244" t="s">
        <v>377</v>
      </c>
      <c r="F250" s="244"/>
      <c r="G250" s="81" t="s">
        <v>438</v>
      </c>
      <c r="H250" s="82">
        <v>0.25</v>
      </c>
      <c r="I250" s="83">
        <v>8.58</v>
      </c>
      <c r="J250" s="83">
        <v>2.14</v>
      </c>
    </row>
    <row r="251" spans="1:10" ht="24" customHeight="1" x14ac:dyDescent="0.2">
      <c r="A251" s="79" t="s">
        <v>341</v>
      </c>
      <c r="B251" s="80" t="s">
        <v>602</v>
      </c>
      <c r="C251" s="79" t="s">
        <v>49</v>
      </c>
      <c r="D251" s="79" t="s">
        <v>603</v>
      </c>
      <c r="E251" s="244" t="s">
        <v>377</v>
      </c>
      <c r="F251" s="244"/>
      <c r="G251" s="81" t="s">
        <v>95</v>
      </c>
      <c r="H251" s="82">
        <v>0.318</v>
      </c>
      <c r="I251" s="83">
        <v>35</v>
      </c>
      <c r="J251" s="83">
        <v>11.13</v>
      </c>
    </row>
    <row r="252" spans="1:10" ht="24" customHeight="1" x14ac:dyDescent="0.2">
      <c r="A252" s="79" t="s">
        <v>341</v>
      </c>
      <c r="B252" s="80" t="s">
        <v>604</v>
      </c>
      <c r="C252" s="79" t="s">
        <v>49</v>
      </c>
      <c r="D252" s="79" t="s">
        <v>605</v>
      </c>
      <c r="E252" s="244" t="s">
        <v>377</v>
      </c>
      <c r="F252" s="244"/>
      <c r="G252" s="81" t="s">
        <v>132</v>
      </c>
      <c r="H252" s="82">
        <v>2.1999999999999999E-2</v>
      </c>
      <c r="I252" s="83">
        <v>12.81</v>
      </c>
      <c r="J252" s="83">
        <v>0.28000000000000003</v>
      </c>
    </row>
    <row r="253" spans="1:10" ht="24" customHeight="1" x14ac:dyDescent="0.2">
      <c r="A253" s="79" t="s">
        <v>341</v>
      </c>
      <c r="B253" s="80" t="s">
        <v>606</v>
      </c>
      <c r="C253" s="79" t="s">
        <v>49</v>
      </c>
      <c r="D253" s="79" t="s">
        <v>607</v>
      </c>
      <c r="E253" s="244" t="s">
        <v>377</v>
      </c>
      <c r="F253" s="244"/>
      <c r="G253" s="81" t="s">
        <v>95</v>
      </c>
      <c r="H253" s="82">
        <v>2.3E-2</v>
      </c>
      <c r="I253" s="83">
        <v>110</v>
      </c>
      <c r="J253" s="83">
        <v>2.5299999999999998</v>
      </c>
    </row>
    <row r="254" spans="1:10" ht="25.5" x14ac:dyDescent="0.2">
      <c r="A254" s="84"/>
      <c r="B254" s="84"/>
      <c r="C254" s="84"/>
      <c r="D254" s="84"/>
      <c r="E254" s="84" t="s">
        <v>344</v>
      </c>
      <c r="F254" s="85">
        <v>98.821190828402365</v>
      </c>
      <c r="G254" s="84" t="s">
        <v>345</v>
      </c>
      <c r="H254" s="85">
        <v>114.95</v>
      </c>
      <c r="I254" s="84" t="s">
        <v>346</v>
      </c>
      <c r="J254" s="85">
        <v>213.77</v>
      </c>
    </row>
    <row r="255" spans="1:10" ht="15" thickBot="1" x14ac:dyDescent="0.25">
      <c r="A255" s="84"/>
      <c r="B255" s="84"/>
      <c r="C255" s="84"/>
      <c r="D255" s="84"/>
      <c r="E255" s="84" t="s">
        <v>347</v>
      </c>
      <c r="F255" s="85">
        <v>110.13</v>
      </c>
      <c r="G255" s="84"/>
      <c r="H255" s="245" t="s">
        <v>348</v>
      </c>
      <c r="I255" s="245"/>
      <c r="J255" s="85">
        <v>527.96</v>
      </c>
    </row>
    <row r="256" spans="1:10" ht="0.95" customHeight="1" thickTop="1" x14ac:dyDescent="0.2">
      <c r="A256" s="72"/>
      <c r="B256" s="72"/>
      <c r="C256" s="72"/>
      <c r="D256" s="72"/>
      <c r="E256" s="72"/>
      <c r="F256" s="72"/>
      <c r="G256" s="72"/>
      <c r="H256" s="72"/>
      <c r="I256" s="72"/>
      <c r="J256" s="72"/>
    </row>
    <row r="257" spans="1:10" ht="18" customHeight="1" x14ac:dyDescent="0.2">
      <c r="A257" s="86" t="s">
        <v>608</v>
      </c>
      <c r="B257" s="87" t="s">
        <v>329</v>
      </c>
      <c r="C257" s="86" t="s">
        <v>330</v>
      </c>
      <c r="D257" s="86" t="s">
        <v>331</v>
      </c>
      <c r="E257" s="246" t="s">
        <v>332</v>
      </c>
      <c r="F257" s="246"/>
      <c r="G257" s="88" t="s">
        <v>333</v>
      </c>
      <c r="H257" s="87" t="s">
        <v>334</v>
      </c>
      <c r="I257" s="87" t="s">
        <v>335</v>
      </c>
      <c r="J257" s="87" t="s">
        <v>258</v>
      </c>
    </row>
    <row r="258" spans="1:10" ht="36" customHeight="1" x14ac:dyDescent="0.2">
      <c r="A258" s="67" t="s">
        <v>336</v>
      </c>
      <c r="B258" s="68" t="s">
        <v>609</v>
      </c>
      <c r="C258" s="67" t="s">
        <v>338</v>
      </c>
      <c r="D258" s="67" t="s">
        <v>610</v>
      </c>
      <c r="E258" s="247" t="s">
        <v>339</v>
      </c>
      <c r="F258" s="247"/>
      <c r="G258" s="69" t="s">
        <v>611</v>
      </c>
      <c r="H258" s="70">
        <v>1</v>
      </c>
      <c r="I258" s="71">
        <v>3.99</v>
      </c>
      <c r="J258" s="71">
        <v>3.99</v>
      </c>
    </row>
    <row r="259" spans="1:10" ht="24" customHeight="1" x14ac:dyDescent="0.2">
      <c r="A259" s="79" t="s">
        <v>341</v>
      </c>
      <c r="B259" s="80" t="s">
        <v>612</v>
      </c>
      <c r="C259" s="79" t="s">
        <v>49</v>
      </c>
      <c r="D259" s="79" t="s">
        <v>613</v>
      </c>
      <c r="E259" s="244" t="s">
        <v>374</v>
      </c>
      <c r="F259" s="244"/>
      <c r="G259" s="81" t="s">
        <v>614</v>
      </c>
      <c r="H259" s="82">
        <v>1</v>
      </c>
      <c r="I259" s="83">
        <v>3.99</v>
      </c>
      <c r="J259" s="83">
        <v>3.99</v>
      </c>
    </row>
    <row r="260" spans="1:10" ht="25.5" x14ac:dyDescent="0.2">
      <c r="A260" s="84"/>
      <c r="B260" s="84"/>
      <c r="C260" s="84"/>
      <c r="D260" s="84"/>
      <c r="E260" s="84" t="s">
        <v>344</v>
      </c>
      <c r="F260" s="85">
        <v>0</v>
      </c>
      <c r="G260" s="84" t="s">
        <v>345</v>
      </c>
      <c r="H260" s="85">
        <v>0</v>
      </c>
      <c r="I260" s="84" t="s">
        <v>346</v>
      </c>
      <c r="J260" s="85">
        <v>0</v>
      </c>
    </row>
    <row r="261" spans="1:10" ht="15" thickBot="1" x14ac:dyDescent="0.25">
      <c r="A261" s="84"/>
      <c r="B261" s="84"/>
      <c r="C261" s="84"/>
      <c r="D261" s="84"/>
      <c r="E261" s="84" t="s">
        <v>347</v>
      </c>
      <c r="F261" s="85">
        <v>1.05</v>
      </c>
      <c r="G261" s="84"/>
      <c r="H261" s="245" t="s">
        <v>348</v>
      </c>
      <c r="I261" s="245"/>
      <c r="J261" s="85">
        <v>5.04</v>
      </c>
    </row>
    <row r="262" spans="1:10" ht="0.95" customHeight="1" thickTop="1" x14ac:dyDescent="0.2">
      <c r="A262" s="72"/>
      <c r="B262" s="72"/>
      <c r="C262" s="72"/>
      <c r="D262" s="72"/>
      <c r="E262" s="72"/>
      <c r="F262" s="72"/>
      <c r="G262" s="72"/>
      <c r="H262" s="72"/>
      <c r="I262" s="72"/>
      <c r="J262" s="72"/>
    </row>
    <row r="263" spans="1:10" ht="18" customHeight="1" x14ac:dyDescent="0.2">
      <c r="A263" s="86" t="s">
        <v>615</v>
      </c>
      <c r="B263" s="87" t="s">
        <v>329</v>
      </c>
      <c r="C263" s="86" t="s">
        <v>330</v>
      </c>
      <c r="D263" s="86" t="s">
        <v>331</v>
      </c>
      <c r="E263" s="246" t="s">
        <v>332</v>
      </c>
      <c r="F263" s="246"/>
      <c r="G263" s="88" t="s">
        <v>333</v>
      </c>
      <c r="H263" s="87" t="s">
        <v>334</v>
      </c>
      <c r="I263" s="87" t="s">
        <v>335</v>
      </c>
      <c r="J263" s="87" t="s">
        <v>258</v>
      </c>
    </row>
    <row r="264" spans="1:10" ht="36" customHeight="1" x14ac:dyDescent="0.2">
      <c r="A264" s="67" t="s">
        <v>336</v>
      </c>
      <c r="B264" s="68" t="s">
        <v>616</v>
      </c>
      <c r="C264" s="67" t="s">
        <v>338</v>
      </c>
      <c r="D264" s="67" t="s">
        <v>121</v>
      </c>
      <c r="E264" s="247" t="s">
        <v>339</v>
      </c>
      <c r="F264" s="247"/>
      <c r="G264" s="69" t="s">
        <v>95</v>
      </c>
      <c r="H264" s="70">
        <v>1</v>
      </c>
      <c r="I264" s="71">
        <v>22.57</v>
      </c>
      <c r="J264" s="71">
        <v>22.57</v>
      </c>
    </row>
    <row r="265" spans="1:10" ht="24" customHeight="1" x14ac:dyDescent="0.2">
      <c r="A265" s="79" t="s">
        <v>362</v>
      </c>
      <c r="B265" s="80" t="s">
        <v>366</v>
      </c>
      <c r="C265" s="79" t="s">
        <v>49</v>
      </c>
      <c r="D265" s="79" t="s">
        <v>367</v>
      </c>
      <c r="E265" s="244" t="s">
        <v>339</v>
      </c>
      <c r="F265" s="244"/>
      <c r="G265" s="81" t="s">
        <v>365</v>
      </c>
      <c r="H265" s="82">
        <v>0.17066790000000001</v>
      </c>
      <c r="I265" s="83">
        <v>17.54</v>
      </c>
      <c r="J265" s="83">
        <v>2.99</v>
      </c>
    </row>
    <row r="266" spans="1:10" ht="24" customHeight="1" x14ac:dyDescent="0.2">
      <c r="A266" s="79" t="s">
        <v>362</v>
      </c>
      <c r="B266" s="80" t="s">
        <v>370</v>
      </c>
      <c r="C266" s="79" t="s">
        <v>49</v>
      </c>
      <c r="D266" s="79" t="s">
        <v>371</v>
      </c>
      <c r="E266" s="244" t="s">
        <v>339</v>
      </c>
      <c r="F266" s="244"/>
      <c r="G266" s="81" t="s">
        <v>365</v>
      </c>
      <c r="H266" s="82">
        <v>0.2</v>
      </c>
      <c r="I266" s="83">
        <v>22.33</v>
      </c>
      <c r="J266" s="83">
        <v>4.46</v>
      </c>
    </row>
    <row r="267" spans="1:10" ht="24" customHeight="1" x14ac:dyDescent="0.2">
      <c r="A267" s="79" t="s">
        <v>341</v>
      </c>
      <c r="B267" s="80" t="s">
        <v>617</v>
      </c>
      <c r="C267" s="79" t="s">
        <v>72</v>
      </c>
      <c r="D267" s="79" t="s">
        <v>618</v>
      </c>
      <c r="E267" s="244" t="s">
        <v>377</v>
      </c>
      <c r="F267" s="244"/>
      <c r="G267" s="81" t="s">
        <v>59</v>
      </c>
      <c r="H267" s="82">
        <v>2E-3</v>
      </c>
      <c r="I267" s="83">
        <v>12.85</v>
      </c>
      <c r="J267" s="83">
        <v>0.02</v>
      </c>
    </row>
    <row r="268" spans="1:10" ht="24" customHeight="1" x14ac:dyDescent="0.2">
      <c r="A268" s="79" t="s">
        <v>341</v>
      </c>
      <c r="B268" s="80" t="s">
        <v>619</v>
      </c>
      <c r="C268" s="79" t="s">
        <v>72</v>
      </c>
      <c r="D268" s="79" t="s">
        <v>620</v>
      </c>
      <c r="E268" s="244" t="s">
        <v>377</v>
      </c>
      <c r="F268" s="244"/>
      <c r="G268" s="81" t="s">
        <v>59</v>
      </c>
      <c r="H268" s="82">
        <v>5.0000000000000001E-3</v>
      </c>
      <c r="I268" s="83">
        <v>21.49</v>
      </c>
      <c r="J268" s="83">
        <v>0.1</v>
      </c>
    </row>
    <row r="269" spans="1:10" ht="24" customHeight="1" x14ac:dyDescent="0.2">
      <c r="A269" s="79" t="s">
        <v>341</v>
      </c>
      <c r="B269" s="80" t="s">
        <v>621</v>
      </c>
      <c r="C269" s="79" t="s">
        <v>338</v>
      </c>
      <c r="D269" s="79" t="s">
        <v>622</v>
      </c>
      <c r="E269" s="244" t="s">
        <v>377</v>
      </c>
      <c r="F269" s="244"/>
      <c r="G269" s="81" t="s">
        <v>340</v>
      </c>
      <c r="H269" s="82">
        <v>1.5</v>
      </c>
      <c r="I269" s="83">
        <v>10</v>
      </c>
      <c r="J269" s="83">
        <v>15</v>
      </c>
    </row>
    <row r="270" spans="1:10" ht="25.5" x14ac:dyDescent="0.2">
      <c r="A270" s="84"/>
      <c r="B270" s="84"/>
      <c r="C270" s="84"/>
      <c r="D270" s="84"/>
      <c r="E270" s="84" t="s">
        <v>344</v>
      </c>
      <c r="F270" s="85">
        <v>2.5240384615384617</v>
      </c>
      <c r="G270" s="84" t="s">
        <v>345</v>
      </c>
      <c r="H270" s="85">
        <v>2.94</v>
      </c>
      <c r="I270" s="84" t="s">
        <v>346</v>
      </c>
      <c r="J270" s="85">
        <v>5.46</v>
      </c>
    </row>
    <row r="271" spans="1:10" ht="15" thickBot="1" x14ac:dyDescent="0.25">
      <c r="A271" s="84"/>
      <c r="B271" s="84"/>
      <c r="C271" s="84"/>
      <c r="D271" s="84"/>
      <c r="E271" s="84" t="s">
        <v>347</v>
      </c>
      <c r="F271" s="85">
        <v>5.94</v>
      </c>
      <c r="G271" s="84"/>
      <c r="H271" s="245" t="s">
        <v>348</v>
      </c>
      <c r="I271" s="245"/>
      <c r="J271" s="85">
        <v>28.51</v>
      </c>
    </row>
    <row r="272" spans="1:10" ht="0.95" customHeight="1" thickTop="1" x14ac:dyDescent="0.2">
      <c r="A272" s="72"/>
      <c r="B272" s="72"/>
      <c r="C272" s="72"/>
      <c r="D272" s="72"/>
      <c r="E272" s="72"/>
      <c r="F272" s="72"/>
      <c r="G272" s="72"/>
      <c r="H272" s="72"/>
      <c r="I272" s="72"/>
      <c r="J272" s="72"/>
    </row>
    <row r="273" spans="1:10" ht="18" customHeight="1" x14ac:dyDescent="0.2">
      <c r="A273" s="86" t="s">
        <v>623</v>
      </c>
      <c r="B273" s="87" t="s">
        <v>329</v>
      </c>
      <c r="C273" s="86" t="s">
        <v>330</v>
      </c>
      <c r="D273" s="86" t="s">
        <v>331</v>
      </c>
      <c r="E273" s="246" t="s">
        <v>332</v>
      </c>
      <c r="F273" s="246"/>
      <c r="G273" s="88" t="s">
        <v>333</v>
      </c>
      <c r="H273" s="87" t="s">
        <v>334</v>
      </c>
      <c r="I273" s="87" t="s">
        <v>335</v>
      </c>
      <c r="J273" s="87" t="s">
        <v>258</v>
      </c>
    </row>
    <row r="274" spans="1:10" ht="36" customHeight="1" x14ac:dyDescent="0.2">
      <c r="A274" s="67" t="s">
        <v>336</v>
      </c>
      <c r="B274" s="68" t="s">
        <v>624</v>
      </c>
      <c r="C274" s="67" t="s">
        <v>49</v>
      </c>
      <c r="D274" s="67" t="s">
        <v>80</v>
      </c>
      <c r="E274" s="247" t="s">
        <v>464</v>
      </c>
      <c r="F274" s="247"/>
      <c r="G274" s="69" t="s">
        <v>95</v>
      </c>
      <c r="H274" s="70">
        <v>1</v>
      </c>
      <c r="I274" s="71">
        <v>411.91</v>
      </c>
      <c r="J274" s="71">
        <v>411.91</v>
      </c>
    </row>
    <row r="275" spans="1:10" ht="36" customHeight="1" x14ac:dyDescent="0.2">
      <c r="A275" s="79" t="s">
        <v>362</v>
      </c>
      <c r="B275" s="80" t="s">
        <v>625</v>
      </c>
      <c r="C275" s="79" t="s">
        <v>49</v>
      </c>
      <c r="D275" s="79" t="s">
        <v>626</v>
      </c>
      <c r="E275" s="244" t="s">
        <v>464</v>
      </c>
      <c r="F275" s="244"/>
      <c r="G275" s="81" t="s">
        <v>95</v>
      </c>
      <c r="H275" s="82">
        <v>0.15079999999999999</v>
      </c>
      <c r="I275" s="83">
        <v>143.32</v>
      </c>
      <c r="J275" s="83">
        <v>21.61</v>
      </c>
    </row>
    <row r="276" spans="1:10" ht="36" customHeight="1" x14ac:dyDescent="0.2">
      <c r="A276" s="79" t="s">
        <v>362</v>
      </c>
      <c r="B276" s="80" t="s">
        <v>627</v>
      </c>
      <c r="C276" s="79" t="s">
        <v>49</v>
      </c>
      <c r="D276" s="79" t="s">
        <v>628</v>
      </c>
      <c r="E276" s="244" t="s">
        <v>464</v>
      </c>
      <c r="F276" s="244"/>
      <c r="G276" s="81" t="s">
        <v>95</v>
      </c>
      <c r="H276" s="82">
        <v>9.6600000000000005E-2</v>
      </c>
      <c r="I276" s="83">
        <v>117.77</v>
      </c>
      <c r="J276" s="83">
        <v>11.37</v>
      </c>
    </row>
    <row r="277" spans="1:10" ht="36" customHeight="1" x14ac:dyDescent="0.2">
      <c r="A277" s="79" t="s">
        <v>362</v>
      </c>
      <c r="B277" s="80" t="s">
        <v>629</v>
      </c>
      <c r="C277" s="79" t="s">
        <v>49</v>
      </c>
      <c r="D277" s="79" t="s">
        <v>630</v>
      </c>
      <c r="E277" s="244" t="s">
        <v>464</v>
      </c>
      <c r="F277" s="244"/>
      <c r="G277" s="81" t="s">
        <v>95</v>
      </c>
      <c r="H277" s="82">
        <v>0.1111</v>
      </c>
      <c r="I277" s="83">
        <v>120.44</v>
      </c>
      <c r="J277" s="83">
        <v>13.38</v>
      </c>
    </row>
    <row r="278" spans="1:10" ht="36" customHeight="1" x14ac:dyDescent="0.2">
      <c r="A278" s="79" t="s">
        <v>362</v>
      </c>
      <c r="B278" s="80" t="s">
        <v>631</v>
      </c>
      <c r="C278" s="79" t="s">
        <v>49</v>
      </c>
      <c r="D278" s="79" t="s">
        <v>632</v>
      </c>
      <c r="E278" s="244" t="s">
        <v>464</v>
      </c>
      <c r="F278" s="244"/>
      <c r="G278" s="81" t="s">
        <v>95</v>
      </c>
      <c r="H278" s="82">
        <v>0.1176</v>
      </c>
      <c r="I278" s="83">
        <v>185.94</v>
      </c>
      <c r="J278" s="83">
        <v>21.86</v>
      </c>
    </row>
    <row r="279" spans="1:10" ht="48" customHeight="1" x14ac:dyDescent="0.2">
      <c r="A279" s="79" t="s">
        <v>362</v>
      </c>
      <c r="B279" s="80" t="s">
        <v>633</v>
      </c>
      <c r="C279" s="79" t="s">
        <v>49</v>
      </c>
      <c r="D279" s="79" t="s">
        <v>634</v>
      </c>
      <c r="E279" s="244" t="s">
        <v>635</v>
      </c>
      <c r="F279" s="244"/>
      <c r="G279" s="81" t="s">
        <v>95</v>
      </c>
      <c r="H279" s="82">
        <v>1.9256</v>
      </c>
      <c r="I279" s="83">
        <v>18.96</v>
      </c>
      <c r="J279" s="83">
        <v>36.5</v>
      </c>
    </row>
    <row r="280" spans="1:10" ht="48" customHeight="1" x14ac:dyDescent="0.2">
      <c r="A280" s="79" t="s">
        <v>362</v>
      </c>
      <c r="B280" s="80" t="s">
        <v>636</v>
      </c>
      <c r="C280" s="79" t="s">
        <v>49</v>
      </c>
      <c r="D280" s="79" t="s">
        <v>637</v>
      </c>
      <c r="E280" s="244" t="s">
        <v>635</v>
      </c>
      <c r="F280" s="244"/>
      <c r="G280" s="81" t="s">
        <v>95</v>
      </c>
      <c r="H280" s="82">
        <v>1.9256</v>
      </c>
      <c r="I280" s="83">
        <v>54.96</v>
      </c>
      <c r="J280" s="83">
        <v>105.83</v>
      </c>
    </row>
    <row r="281" spans="1:10" ht="36" customHeight="1" x14ac:dyDescent="0.2">
      <c r="A281" s="79" t="s">
        <v>362</v>
      </c>
      <c r="B281" s="80" t="s">
        <v>638</v>
      </c>
      <c r="C281" s="79" t="s">
        <v>49</v>
      </c>
      <c r="D281" s="79" t="s">
        <v>639</v>
      </c>
      <c r="E281" s="244" t="s">
        <v>360</v>
      </c>
      <c r="F281" s="244"/>
      <c r="G281" s="81" t="s">
        <v>95</v>
      </c>
      <c r="H281" s="82">
        <v>1.9256</v>
      </c>
      <c r="I281" s="83">
        <v>28.09</v>
      </c>
      <c r="J281" s="83">
        <v>54.09</v>
      </c>
    </row>
    <row r="282" spans="1:10" ht="36" customHeight="1" x14ac:dyDescent="0.2">
      <c r="A282" s="79" t="s">
        <v>362</v>
      </c>
      <c r="B282" s="80" t="s">
        <v>640</v>
      </c>
      <c r="C282" s="79" t="s">
        <v>49</v>
      </c>
      <c r="D282" s="79" t="s">
        <v>641</v>
      </c>
      <c r="E282" s="244" t="s">
        <v>642</v>
      </c>
      <c r="F282" s="244"/>
      <c r="G282" s="81" t="s">
        <v>438</v>
      </c>
      <c r="H282" s="82">
        <v>2.0870000000000002</v>
      </c>
      <c r="I282" s="83">
        <v>3.92</v>
      </c>
      <c r="J282" s="83">
        <v>8.18</v>
      </c>
    </row>
    <row r="283" spans="1:10" ht="36" customHeight="1" x14ac:dyDescent="0.2">
      <c r="A283" s="79" t="s">
        <v>362</v>
      </c>
      <c r="B283" s="80" t="s">
        <v>643</v>
      </c>
      <c r="C283" s="79" t="s">
        <v>49</v>
      </c>
      <c r="D283" s="79" t="s">
        <v>644</v>
      </c>
      <c r="E283" s="244" t="s">
        <v>642</v>
      </c>
      <c r="F283" s="244"/>
      <c r="G283" s="81" t="s">
        <v>438</v>
      </c>
      <c r="H283" s="82">
        <v>0.48309999999999997</v>
      </c>
      <c r="I283" s="83">
        <v>15.87</v>
      </c>
      <c r="J283" s="83">
        <v>7.66</v>
      </c>
    </row>
    <row r="284" spans="1:10" ht="36" customHeight="1" x14ac:dyDescent="0.2">
      <c r="A284" s="79" t="s">
        <v>362</v>
      </c>
      <c r="B284" s="80" t="s">
        <v>645</v>
      </c>
      <c r="C284" s="79" t="s">
        <v>49</v>
      </c>
      <c r="D284" s="79" t="s">
        <v>646</v>
      </c>
      <c r="E284" s="244" t="s">
        <v>642</v>
      </c>
      <c r="F284" s="244"/>
      <c r="G284" s="81" t="s">
        <v>438</v>
      </c>
      <c r="H284" s="82">
        <v>0.46379999999999999</v>
      </c>
      <c r="I284" s="83">
        <v>8.73</v>
      </c>
      <c r="J284" s="83">
        <v>4.04</v>
      </c>
    </row>
    <row r="285" spans="1:10" ht="36" customHeight="1" x14ac:dyDescent="0.2">
      <c r="A285" s="79" t="s">
        <v>362</v>
      </c>
      <c r="B285" s="80" t="s">
        <v>647</v>
      </c>
      <c r="C285" s="79" t="s">
        <v>49</v>
      </c>
      <c r="D285" s="79" t="s">
        <v>648</v>
      </c>
      <c r="E285" s="244" t="s">
        <v>642</v>
      </c>
      <c r="F285" s="244"/>
      <c r="G285" s="81" t="s">
        <v>438</v>
      </c>
      <c r="H285" s="82">
        <v>0.42509999999999998</v>
      </c>
      <c r="I285" s="83">
        <v>7.44</v>
      </c>
      <c r="J285" s="83">
        <v>3.16</v>
      </c>
    </row>
    <row r="286" spans="1:10" ht="36" customHeight="1" x14ac:dyDescent="0.2">
      <c r="A286" s="79" t="s">
        <v>362</v>
      </c>
      <c r="B286" s="80" t="s">
        <v>649</v>
      </c>
      <c r="C286" s="79" t="s">
        <v>49</v>
      </c>
      <c r="D286" s="79" t="s">
        <v>650</v>
      </c>
      <c r="E286" s="244" t="s">
        <v>642</v>
      </c>
      <c r="F286" s="244"/>
      <c r="G286" s="81" t="s">
        <v>438</v>
      </c>
      <c r="H286" s="82">
        <v>1.0821000000000001</v>
      </c>
      <c r="I286" s="83">
        <v>2.68</v>
      </c>
      <c r="J286" s="83">
        <v>2.9</v>
      </c>
    </row>
    <row r="287" spans="1:10" ht="36" customHeight="1" x14ac:dyDescent="0.2">
      <c r="A287" s="79" t="s">
        <v>362</v>
      </c>
      <c r="B287" s="80" t="s">
        <v>651</v>
      </c>
      <c r="C287" s="79" t="s">
        <v>49</v>
      </c>
      <c r="D287" s="79" t="s">
        <v>652</v>
      </c>
      <c r="E287" s="244" t="s">
        <v>642</v>
      </c>
      <c r="F287" s="244"/>
      <c r="G287" s="81" t="s">
        <v>132</v>
      </c>
      <c r="H287" s="82">
        <v>0.28989999999999999</v>
      </c>
      <c r="I287" s="83">
        <v>22.39</v>
      </c>
      <c r="J287" s="83">
        <v>6.49</v>
      </c>
    </row>
    <row r="288" spans="1:10" ht="36" customHeight="1" x14ac:dyDescent="0.2">
      <c r="A288" s="79" t="s">
        <v>362</v>
      </c>
      <c r="B288" s="80" t="s">
        <v>653</v>
      </c>
      <c r="C288" s="79" t="s">
        <v>49</v>
      </c>
      <c r="D288" s="79" t="s">
        <v>654</v>
      </c>
      <c r="E288" s="244" t="s">
        <v>642</v>
      </c>
      <c r="F288" s="244"/>
      <c r="G288" s="81" t="s">
        <v>132</v>
      </c>
      <c r="H288" s="82">
        <v>0.38650000000000001</v>
      </c>
      <c r="I288" s="83">
        <v>20.59</v>
      </c>
      <c r="J288" s="83">
        <v>7.95</v>
      </c>
    </row>
    <row r="289" spans="1:10" ht="36" customHeight="1" x14ac:dyDescent="0.2">
      <c r="A289" s="79" t="s">
        <v>362</v>
      </c>
      <c r="B289" s="80" t="s">
        <v>655</v>
      </c>
      <c r="C289" s="79" t="s">
        <v>49</v>
      </c>
      <c r="D289" s="79" t="s">
        <v>656</v>
      </c>
      <c r="E289" s="244" t="s">
        <v>642</v>
      </c>
      <c r="F289" s="244"/>
      <c r="G289" s="81" t="s">
        <v>132</v>
      </c>
      <c r="H289" s="82">
        <v>9.6600000000000005E-2</v>
      </c>
      <c r="I289" s="83">
        <v>60.15</v>
      </c>
      <c r="J289" s="83">
        <v>5.81</v>
      </c>
    </row>
    <row r="290" spans="1:10" ht="36" customHeight="1" x14ac:dyDescent="0.2">
      <c r="A290" s="79" t="s">
        <v>362</v>
      </c>
      <c r="B290" s="80" t="s">
        <v>657</v>
      </c>
      <c r="C290" s="79" t="s">
        <v>49</v>
      </c>
      <c r="D290" s="79" t="s">
        <v>658</v>
      </c>
      <c r="E290" s="244" t="s">
        <v>642</v>
      </c>
      <c r="F290" s="244"/>
      <c r="G290" s="81" t="s">
        <v>132</v>
      </c>
      <c r="H290" s="82">
        <v>9.6600000000000005E-2</v>
      </c>
      <c r="I290" s="83">
        <v>166.04</v>
      </c>
      <c r="J290" s="83">
        <v>16.03</v>
      </c>
    </row>
    <row r="291" spans="1:10" ht="36" customHeight="1" x14ac:dyDescent="0.2">
      <c r="A291" s="79" t="s">
        <v>362</v>
      </c>
      <c r="B291" s="80" t="s">
        <v>659</v>
      </c>
      <c r="C291" s="79" t="s">
        <v>49</v>
      </c>
      <c r="D291" s="79" t="s">
        <v>660</v>
      </c>
      <c r="E291" s="244" t="s">
        <v>642</v>
      </c>
      <c r="F291" s="244"/>
      <c r="G291" s="81" t="s">
        <v>132</v>
      </c>
      <c r="H291" s="82">
        <v>0.28989999999999999</v>
      </c>
      <c r="I291" s="83">
        <v>37.799999999999997</v>
      </c>
      <c r="J291" s="83">
        <v>10.95</v>
      </c>
    </row>
    <row r="292" spans="1:10" ht="36" customHeight="1" x14ac:dyDescent="0.2">
      <c r="A292" s="79" t="s">
        <v>362</v>
      </c>
      <c r="B292" s="80" t="s">
        <v>661</v>
      </c>
      <c r="C292" s="79" t="s">
        <v>49</v>
      </c>
      <c r="D292" s="79" t="s">
        <v>662</v>
      </c>
      <c r="E292" s="244" t="s">
        <v>642</v>
      </c>
      <c r="F292" s="244"/>
      <c r="G292" s="81" t="s">
        <v>132</v>
      </c>
      <c r="H292" s="82">
        <v>9.6600000000000005E-2</v>
      </c>
      <c r="I292" s="83">
        <v>39.49</v>
      </c>
      <c r="J292" s="83">
        <v>3.81</v>
      </c>
    </row>
    <row r="293" spans="1:10" ht="48" customHeight="1" x14ac:dyDescent="0.2">
      <c r="A293" s="79" t="s">
        <v>362</v>
      </c>
      <c r="B293" s="80" t="s">
        <v>663</v>
      </c>
      <c r="C293" s="79" t="s">
        <v>49</v>
      </c>
      <c r="D293" s="79" t="s">
        <v>664</v>
      </c>
      <c r="E293" s="244" t="s">
        <v>642</v>
      </c>
      <c r="F293" s="244"/>
      <c r="G293" s="81" t="s">
        <v>132</v>
      </c>
      <c r="H293" s="82">
        <v>0.19320000000000001</v>
      </c>
      <c r="I293" s="83">
        <v>112.77</v>
      </c>
      <c r="J293" s="83">
        <v>21.78</v>
      </c>
    </row>
    <row r="294" spans="1:10" ht="24" customHeight="1" x14ac:dyDescent="0.2">
      <c r="A294" s="79" t="s">
        <v>362</v>
      </c>
      <c r="B294" s="80" t="s">
        <v>665</v>
      </c>
      <c r="C294" s="79" t="s">
        <v>49</v>
      </c>
      <c r="D294" s="79" t="s">
        <v>666</v>
      </c>
      <c r="E294" s="244" t="s">
        <v>642</v>
      </c>
      <c r="F294" s="244"/>
      <c r="G294" s="81" t="s">
        <v>132</v>
      </c>
      <c r="H294" s="82">
        <v>9.6600000000000005E-2</v>
      </c>
      <c r="I294" s="83">
        <v>87.83</v>
      </c>
      <c r="J294" s="83">
        <v>8.48</v>
      </c>
    </row>
    <row r="295" spans="1:10" ht="60" customHeight="1" x14ac:dyDescent="0.2">
      <c r="A295" s="79" t="s">
        <v>362</v>
      </c>
      <c r="B295" s="80" t="s">
        <v>667</v>
      </c>
      <c r="C295" s="79" t="s">
        <v>49</v>
      </c>
      <c r="D295" s="79" t="s">
        <v>668</v>
      </c>
      <c r="E295" s="244" t="s">
        <v>669</v>
      </c>
      <c r="F295" s="244"/>
      <c r="G295" s="81" t="s">
        <v>438</v>
      </c>
      <c r="H295" s="82">
        <v>0.42509999999999998</v>
      </c>
      <c r="I295" s="83">
        <v>2.2599999999999998</v>
      </c>
      <c r="J295" s="83">
        <v>0.96</v>
      </c>
    </row>
    <row r="296" spans="1:10" ht="48" customHeight="1" x14ac:dyDescent="0.2">
      <c r="A296" s="79" t="s">
        <v>362</v>
      </c>
      <c r="B296" s="80" t="s">
        <v>670</v>
      </c>
      <c r="C296" s="79" t="s">
        <v>49</v>
      </c>
      <c r="D296" s="79" t="s">
        <v>671</v>
      </c>
      <c r="E296" s="244" t="s">
        <v>669</v>
      </c>
      <c r="F296" s="244"/>
      <c r="G296" s="81" t="s">
        <v>438</v>
      </c>
      <c r="H296" s="82">
        <v>0.46379999999999999</v>
      </c>
      <c r="I296" s="83">
        <v>1.1399999999999999</v>
      </c>
      <c r="J296" s="83">
        <v>0.52</v>
      </c>
    </row>
    <row r="297" spans="1:10" ht="24" customHeight="1" x14ac:dyDescent="0.2">
      <c r="A297" s="79" t="s">
        <v>362</v>
      </c>
      <c r="B297" s="80" t="s">
        <v>672</v>
      </c>
      <c r="C297" s="79" t="s">
        <v>49</v>
      </c>
      <c r="D297" s="79" t="s">
        <v>673</v>
      </c>
      <c r="E297" s="244" t="s">
        <v>467</v>
      </c>
      <c r="F297" s="244"/>
      <c r="G297" s="81" t="s">
        <v>361</v>
      </c>
      <c r="H297" s="82">
        <v>7.7999999999999996E-3</v>
      </c>
      <c r="I297" s="83">
        <v>69.38</v>
      </c>
      <c r="J297" s="83">
        <v>0.54</v>
      </c>
    </row>
    <row r="298" spans="1:10" ht="24" customHeight="1" x14ac:dyDescent="0.2">
      <c r="A298" s="79" t="s">
        <v>362</v>
      </c>
      <c r="B298" s="80" t="s">
        <v>674</v>
      </c>
      <c r="C298" s="79" t="s">
        <v>49</v>
      </c>
      <c r="D298" s="79" t="s">
        <v>675</v>
      </c>
      <c r="E298" s="244" t="s">
        <v>445</v>
      </c>
      <c r="F298" s="244"/>
      <c r="G298" s="81" t="s">
        <v>95</v>
      </c>
      <c r="H298" s="82">
        <v>0.47610000000000002</v>
      </c>
      <c r="I298" s="83">
        <v>13.53</v>
      </c>
      <c r="J298" s="83">
        <v>6.44</v>
      </c>
    </row>
    <row r="299" spans="1:10" ht="24" customHeight="1" x14ac:dyDescent="0.2">
      <c r="A299" s="79" t="s">
        <v>341</v>
      </c>
      <c r="B299" s="80" t="s">
        <v>676</v>
      </c>
      <c r="C299" s="79" t="s">
        <v>49</v>
      </c>
      <c r="D299" s="79" t="s">
        <v>677</v>
      </c>
      <c r="E299" s="244" t="s">
        <v>377</v>
      </c>
      <c r="F299" s="244"/>
      <c r="G299" s="81" t="s">
        <v>132</v>
      </c>
      <c r="H299" s="82">
        <v>9.6600000000000005E-2</v>
      </c>
      <c r="I299" s="83">
        <v>166.25</v>
      </c>
      <c r="J299" s="83">
        <v>16.05</v>
      </c>
    </row>
    <row r="300" spans="1:10" ht="24" customHeight="1" x14ac:dyDescent="0.2">
      <c r="A300" s="79" t="s">
        <v>341</v>
      </c>
      <c r="B300" s="80" t="s">
        <v>678</v>
      </c>
      <c r="C300" s="79" t="s">
        <v>49</v>
      </c>
      <c r="D300" s="79" t="s">
        <v>679</v>
      </c>
      <c r="E300" s="244" t="s">
        <v>377</v>
      </c>
      <c r="F300" s="244"/>
      <c r="G300" s="81" t="s">
        <v>132</v>
      </c>
      <c r="H300" s="82">
        <v>9.6600000000000005E-2</v>
      </c>
      <c r="I300" s="83">
        <v>160.76</v>
      </c>
      <c r="J300" s="83">
        <v>15.52</v>
      </c>
    </row>
    <row r="301" spans="1:10" ht="25.5" x14ac:dyDescent="0.2">
      <c r="A301" s="84"/>
      <c r="B301" s="84"/>
      <c r="C301" s="84"/>
      <c r="D301" s="84"/>
      <c r="E301" s="84" t="s">
        <v>344</v>
      </c>
      <c r="F301" s="85">
        <v>30.279215976331361</v>
      </c>
      <c r="G301" s="84" t="s">
        <v>345</v>
      </c>
      <c r="H301" s="85">
        <v>35.22</v>
      </c>
      <c r="I301" s="84" t="s">
        <v>346</v>
      </c>
      <c r="J301" s="85">
        <v>65.5</v>
      </c>
    </row>
    <row r="302" spans="1:10" ht="15" thickBot="1" x14ac:dyDescent="0.25">
      <c r="A302" s="84"/>
      <c r="B302" s="84"/>
      <c r="C302" s="84"/>
      <c r="D302" s="84"/>
      <c r="E302" s="84" t="s">
        <v>347</v>
      </c>
      <c r="F302" s="85">
        <v>108.57</v>
      </c>
      <c r="G302" s="84"/>
      <c r="H302" s="245" t="s">
        <v>348</v>
      </c>
      <c r="I302" s="245"/>
      <c r="J302" s="85">
        <v>520.48</v>
      </c>
    </row>
    <row r="303" spans="1:10" ht="0.95" customHeight="1" thickTop="1" x14ac:dyDescent="0.2">
      <c r="A303" s="72"/>
      <c r="B303" s="72"/>
      <c r="C303" s="72"/>
      <c r="D303" s="72"/>
      <c r="E303" s="72"/>
      <c r="F303" s="72"/>
      <c r="G303" s="72"/>
      <c r="H303" s="72"/>
      <c r="I303" s="72"/>
      <c r="J303" s="72"/>
    </row>
    <row r="304" spans="1:10" ht="18" customHeight="1" x14ac:dyDescent="0.2">
      <c r="A304" s="86" t="s">
        <v>680</v>
      </c>
      <c r="B304" s="87" t="s">
        <v>329</v>
      </c>
      <c r="C304" s="86" t="s">
        <v>330</v>
      </c>
      <c r="D304" s="86" t="s">
        <v>331</v>
      </c>
      <c r="E304" s="246" t="s">
        <v>332</v>
      </c>
      <c r="F304" s="246"/>
      <c r="G304" s="88" t="s">
        <v>333</v>
      </c>
      <c r="H304" s="87" t="s">
        <v>334</v>
      </c>
      <c r="I304" s="87" t="s">
        <v>335</v>
      </c>
      <c r="J304" s="87" t="s">
        <v>258</v>
      </c>
    </row>
    <row r="305" spans="1:10" ht="48" customHeight="1" x14ac:dyDescent="0.2">
      <c r="A305" s="67" t="s">
        <v>336</v>
      </c>
      <c r="B305" s="68" t="s">
        <v>681</v>
      </c>
      <c r="C305" s="67" t="s">
        <v>49</v>
      </c>
      <c r="D305" s="67" t="s">
        <v>195</v>
      </c>
      <c r="E305" s="247" t="s">
        <v>360</v>
      </c>
      <c r="F305" s="247"/>
      <c r="G305" s="69" t="s">
        <v>340</v>
      </c>
      <c r="H305" s="70">
        <v>1</v>
      </c>
      <c r="I305" s="71">
        <v>15.72</v>
      </c>
      <c r="J305" s="71">
        <v>15.72</v>
      </c>
    </row>
    <row r="306" spans="1:10" ht="36" customHeight="1" x14ac:dyDescent="0.2">
      <c r="A306" s="79" t="s">
        <v>362</v>
      </c>
      <c r="B306" s="80" t="s">
        <v>682</v>
      </c>
      <c r="C306" s="79" t="s">
        <v>49</v>
      </c>
      <c r="D306" s="79" t="s">
        <v>683</v>
      </c>
      <c r="E306" s="244" t="s">
        <v>360</v>
      </c>
      <c r="F306" s="244"/>
      <c r="G306" s="81" t="s">
        <v>340</v>
      </c>
      <c r="H306" s="82">
        <v>1</v>
      </c>
      <c r="I306" s="83">
        <v>10.85</v>
      </c>
      <c r="J306" s="83">
        <v>10.85</v>
      </c>
    </row>
    <row r="307" spans="1:10" ht="24" customHeight="1" x14ac:dyDescent="0.2">
      <c r="A307" s="79" t="s">
        <v>362</v>
      </c>
      <c r="B307" s="80" t="s">
        <v>368</v>
      </c>
      <c r="C307" s="79" t="s">
        <v>49</v>
      </c>
      <c r="D307" s="79" t="s">
        <v>369</v>
      </c>
      <c r="E307" s="244" t="s">
        <v>339</v>
      </c>
      <c r="F307" s="244"/>
      <c r="G307" s="81" t="s">
        <v>365</v>
      </c>
      <c r="H307" s="82">
        <v>0.17130000000000001</v>
      </c>
      <c r="I307" s="83">
        <v>22.21</v>
      </c>
      <c r="J307" s="83">
        <v>3.8</v>
      </c>
    </row>
    <row r="308" spans="1:10" ht="24" customHeight="1" x14ac:dyDescent="0.2">
      <c r="A308" s="79" t="s">
        <v>362</v>
      </c>
      <c r="B308" s="80" t="s">
        <v>456</v>
      </c>
      <c r="C308" s="79" t="s">
        <v>49</v>
      </c>
      <c r="D308" s="79" t="s">
        <v>457</v>
      </c>
      <c r="E308" s="244" t="s">
        <v>339</v>
      </c>
      <c r="F308" s="244"/>
      <c r="G308" s="81" t="s">
        <v>365</v>
      </c>
      <c r="H308" s="82">
        <v>2.8000000000000001E-2</v>
      </c>
      <c r="I308" s="83">
        <v>18.03</v>
      </c>
      <c r="J308" s="83">
        <v>0.5</v>
      </c>
    </row>
    <row r="309" spans="1:10" ht="24" customHeight="1" x14ac:dyDescent="0.2">
      <c r="A309" s="79" t="s">
        <v>341</v>
      </c>
      <c r="B309" s="80" t="s">
        <v>458</v>
      </c>
      <c r="C309" s="79" t="s">
        <v>49</v>
      </c>
      <c r="D309" s="79" t="s">
        <v>459</v>
      </c>
      <c r="E309" s="244" t="s">
        <v>377</v>
      </c>
      <c r="F309" s="244"/>
      <c r="G309" s="81" t="s">
        <v>340</v>
      </c>
      <c r="H309" s="82">
        <v>2.5000000000000001E-2</v>
      </c>
      <c r="I309" s="83">
        <v>14.85</v>
      </c>
      <c r="J309" s="83">
        <v>0.37</v>
      </c>
    </row>
    <row r="310" spans="1:10" ht="36" customHeight="1" x14ac:dyDescent="0.2">
      <c r="A310" s="79" t="s">
        <v>341</v>
      </c>
      <c r="B310" s="80" t="s">
        <v>460</v>
      </c>
      <c r="C310" s="79" t="s">
        <v>49</v>
      </c>
      <c r="D310" s="79" t="s">
        <v>461</v>
      </c>
      <c r="E310" s="244" t="s">
        <v>377</v>
      </c>
      <c r="F310" s="244"/>
      <c r="G310" s="81" t="s">
        <v>132</v>
      </c>
      <c r="H310" s="82">
        <v>0.97</v>
      </c>
      <c r="I310" s="83">
        <v>0.21</v>
      </c>
      <c r="J310" s="83">
        <v>0.2</v>
      </c>
    </row>
    <row r="311" spans="1:10" ht="25.5" x14ac:dyDescent="0.2">
      <c r="A311" s="84"/>
      <c r="B311" s="84"/>
      <c r="C311" s="84"/>
      <c r="D311" s="84"/>
      <c r="E311" s="84" t="s">
        <v>344</v>
      </c>
      <c r="F311" s="85">
        <v>1.8444896449704142</v>
      </c>
      <c r="G311" s="84" t="s">
        <v>345</v>
      </c>
      <c r="H311" s="85">
        <v>2.15</v>
      </c>
      <c r="I311" s="84" t="s">
        <v>346</v>
      </c>
      <c r="J311" s="85">
        <v>3.99</v>
      </c>
    </row>
    <row r="312" spans="1:10" ht="15" thickBot="1" x14ac:dyDescent="0.25">
      <c r="A312" s="84"/>
      <c r="B312" s="84"/>
      <c r="C312" s="84"/>
      <c r="D312" s="84"/>
      <c r="E312" s="84" t="s">
        <v>347</v>
      </c>
      <c r="F312" s="85">
        <v>4.1399999999999997</v>
      </c>
      <c r="G312" s="84"/>
      <c r="H312" s="245" t="s">
        <v>348</v>
      </c>
      <c r="I312" s="245"/>
      <c r="J312" s="85">
        <v>19.86</v>
      </c>
    </row>
    <row r="313" spans="1:10" ht="0.95" customHeight="1" thickTop="1" x14ac:dyDescent="0.2">
      <c r="A313" s="72"/>
      <c r="B313" s="72"/>
      <c r="C313" s="72"/>
      <c r="D313" s="72"/>
      <c r="E313" s="72"/>
      <c r="F313" s="72"/>
      <c r="G313" s="72"/>
      <c r="H313" s="72"/>
      <c r="I313" s="72"/>
      <c r="J313" s="72"/>
    </row>
    <row r="314" spans="1:10" ht="18" customHeight="1" x14ac:dyDescent="0.2">
      <c r="A314" s="86" t="s">
        <v>684</v>
      </c>
      <c r="B314" s="87" t="s">
        <v>329</v>
      </c>
      <c r="C314" s="86" t="s">
        <v>330</v>
      </c>
      <c r="D314" s="86" t="s">
        <v>331</v>
      </c>
      <c r="E314" s="246" t="s">
        <v>332</v>
      </c>
      <c r="F314" s="246"/>
      <c r="G314" s="88" t="s">
        <v>333</v>
      </c>
      <c r="H314" s="87" t="s">
        <v>334</v>
      </c>
      <c r="I314" s="87" t="s">
        <v>335</v>
      </c>
      <c r="J314" s="87" t="s">
        <v>258</v>
      </c>
    </row>
    <row r="315" spans="1:10" ht="24" customHeight="1" x14ac:dyDescent="0.2">
      <c r="A315" s="67" t="s">
        <v>336</v>
      </c>
      <c r="B315" s="68" t="s">
        <v>685</v>
      </c>
      <c r="C315" s="67" t="s">
        <v>89</v>
      </c>
      <c r="D315" s="67" t="s">
        <v>686</v>
      </c>
      <c r="E315" s="247" t="s">
        <v>687</v>
      </c>
      <c r="F315" s="247"/>
      <c r="G315" s="69" t="s">
        <v>361</v>
      </c>
      <c r="H315" s="70">
        <v>1</v>
      </c>
      <c r="I315" s="71">
        <v>57.86</v>
      </c>
      <c r="J315" s="71">
        <v>57.86</v>
      </c>
    </row>
    <row r="316" spans="1:10" ht="24" customHeight="1" x14ac:dyDescent="0.2">
      <c r="A316" s="79" t="s">
        <v>362</v>
      </c>
      <c r="B316" s="80" t="s">
        <v>366</v>
      </c>
      <c r="C316" s="79" t="s">
        <v>49</v>
      </c>
      <c r="D316" s="79" t="s">
        <v>367</v>
      </c>
      <c r="E316" s="244" t="s">
        <v>339</v>
      </c>
      <c r="F316" s="244"/>
      <c r="G316" s="81" t="s">
        <v>365</v>
      </c>
      <c r="H316" s="82">
        <v>3.2991155000000001</v>
      </c>
      <c r="I316" s="83">
        <v>17.54</v>
      </c>
      <c r="J316" s="83">
        <v>57.86</v>
      </c>
    </row>
    <row r="317" spans="1:10" ht="25.5" x14ac:dyDescent="0.2">
      <c r="A317" s="84"/>
      <c r="B317" s="84"/>
      <c r="C317" s="84"/>
      <c r="D317" s="84"/>
      <c r="E317" s="84" t="s">
        <v>344</v>
      </c>
      <c r="F317" s="85">
        <v>18.634430473372781</v>
      </c>
      <c r="G317" s="84" t="s">
        <v>345</v>
      </c>
      <c r="H317" s="85">
        <v>21.68</v>
      </c>
      <c r="I317" s="84" t="s">
        <v>346</v>
      </c>
      <c r="J317" s="85">
        <v>40.31</v>
      </c>
    </row>
    <row r="318" spans="1:10" ht="15" thickBot="1" x14ac:dyDescent="0.25">
      <c r="A318" s="84"/>
      <c r="B318" s="84"/>
      <c r="C318" s="84"/>
      <c r="D318" s="84"/>
      <c r="E318" s="84" t="s">
        <v>347</v>
      </c>
      <c r="F318" s="85">
        <v>15.25</v>
      </c>
      <c r="G318" s="84"/>
      <c r="H318" s="245" t="s">
        <v>348</v>
      </c>
      <c r="I318" s="245"/>
      <c r="J318" s="85">
        <v>73.11</v>
      </c>
    </row>
    <row r="319" spans="1:10" ht="0.95" customHeight="1" thickTop="1" x14ac:dyDescent="0.2">
      <c r="A319" s="72"/>
      <c r="B319" s="72"/>
      <c r="C319" s="72"/>
      <c r="D319" s="72"/>
      <c r="E319" s="72"/>
      <c r="F319" s="72"/>
      <c r="G319" s="72"/>
      <c r="H319" s="72"/>
      <c r="I319" s="72"/>
      <c r="J319" s="72"/>
    </row>
    <row r="320" spans="1:10" ht="18" customHeight="1" x14ac:dyDescent="0.2">
      <c r="A320" s="86" t="s">
        <v>688</v>
      </c>
      <c r="B320" s="87" t="s">
        <v>329</v>
      </c>
      <c r="C320" s="86" t="s">
        <v>330</v>
      </c>
      <c r="D320" s="86" t="s">
        <v>331</v>
      </c>
      <c r="E320" s="246" t="s">
        <v>332</v>
      </c>
      <c r="F320" s="246"/>
      <c r="G320" s="88" t="s">
        <v>333</v>
      </c>
      <c r="H320" s="87" t="s">
        <v>334</v>
      </c>
      <c r="I320" s="87" t="s">
        <v>335</v>
      </c>
      <c r="J320" s="87" t="s">
        <v>258</v>
      </c>
    </row>
    <row r="321" spans="1:10" ht="24" customHeight="1" x14ac:dyDescent="0.2">
      <c r="A321" s="67" t="s">
        <v>336</v>
      </c>
      <c r="B321" s="68" t="s">
        <v>689</v>
      </c>
      <c r="C321" s="67" t="s">
        <v>338</v>
      </c>
      <c r="D321" s="67" t="s">
        <v>83</v>
      </c>
      <c r="E321" s="247" t="s">
        <v>339</v>
      </c>
      <c r="F321" s="247"/>
      <c r="G321" s="69" t="s">
        <v>354</v>
      </c>
      <c r="H321" s="70">
        <v>1</v>
      </c>
      <c r="I321" s="71">
        <v>2500</v>
      </c>
      <c r="J321" s="71">
        <v>2500</v>
      </c>
    </row>
    <row r="322" spans="1:10" ht="24" customHeight="1" x14ac:dyDescent="0.2">
      <c r="A322" s="79" t="s">
        <v>341</v>
      </c>
      <c r="B322" s="80" t="s">
        <v>690</v>
      </c>
      <c r="C322" s="79" t="s">
        <v>338</v>
      </c>
      <c r="D322" s="79" t="s">
        <v>83</v>
      </c>
      <c r="E322" s="244" t="s">
        <v>533</v>
      </c>
      <c r="F322" s="244"/>
      <c r="G322" s="81" t="s">
        <v>204</v>
      </c>
      <c r="H322" s="82">
        <v>1</v>
      </c>
      <c r="I322" s="83">
        <v>2500</v>
      </c>
      <c r="J322" s="83">
        <v>2500</v>
      </c>
    </row>
    <row r="323" spans="1:10" ht="25.5" x14ac:dyDescent="0.2">
      <c r="A323" s="84"/>
      <c r="B323" s="84"/>
      <c r="C323" s="84"/>
      <c r="D323" s="84"/>
      <c r="E323" s="84" t="s">
        <v>344</v>
      </c>
      <c r="F323" s="85">
        <v>0</v>
      </c>
      <c r="G323" s="84" t="s">
        <v>345</v>
      </c>
      <c r="H323" s="85">
        <v>0</v>
      </c>
      <c r="I323" s="84" t="s">
        <v>346</v>
      </c>
      <c r="J323" s="85">
        <v>0</v>
      </c>
    </row>
    <row r="324" spans="1:10" ht="15" thickBot="1" x14ac:dyDescent="0.25">
      <c r="A324" s="84"/>
      <c r="B324" s="84"/>
      <c r="C324" s="84"/>
      <c r="D324" s="84"/>
      <c r="E324" s="84" t="s">
        <v>347</v>
      </c>
      <c r="F324" s="85">
        <v>659</v>
      </c>
      <c r="G324" s="84"/>
      <c r="H324" s="245" t="s">
        <v>348</v>
      </c>
      <c r="I324" s="245"/>
      <c r="J324" s="85">
        <v>3159</v>
      </c>
    </row>
    <row r="325" spans="1:10" ht="0.95" customHeight="1" thickTop="1" x14ac:dyDescent="0.2">
      <c r="A325" s="72"/>
      <c r="B325" s="72"/>
      <c r="C325" s="72"/>
      <c r="D325" s="72"/>
      <c r="E325" s="72"/>
      <c r="F325" s="72"/>
      <c r="G325" s="72"/>
      <c r="H325" s="72"/>
      <c r="I325" s="72"/>
      <c r="J325" s="72"/>
    </row>
    <row r="326" spans="1:10" ht="18" customHeight="1" x14ac:dyDescent="0.2">
      <c r="A326" s="86" t="s">
        <v>691</v>
      </c>
      <c r="B326" s="87" t="s">
        <v>329</v>
      </c>
      <c r="C326" s="86" t="s">
        <v>330</v>
      </c>
      <c r="D326" s="86" t="s">
        <v>331</v>
      </c>
      <c r="E326" s="246" t="s">
        <v>332</v>
      </c>
      <c r="F326" s="246"/>
      <c r="G326" s="88" t="s">
        <v>333</v>
      </c>
      <c r="H326" s="87" t="s">
        <v>334</v>
      </c>
      <c r="I326" s="87" t="s">
        <v>335</v>
      </c>
      <c r="J326" s="87" t="s">
        <v>258</v>
      </c>
    </row>
    <row r="327" spans="1:10" ht="48" customHeight="1" x14ac:dyDescent="0.2">
      <c r="A327" s="67" t="s">
        <v>336</v>
      </c>
      <c r="B327" s="68" t="s">
        <v>692</v>
      </c>
      <c r="C327" s="67" t="s">
        <v>49</v>
      </c>
      <c r="D327" s="67" t="s">
        <v>197</v>
      </c>
      <c r="E327" s="247" t="s">
        <v>339</v>
      </c>
      <c r="F327" s="247"/>
      <c r="G327" s="69" t="s">
        <v>95</v>
      </c>
      <c r="H327" s="70">
        <v>1</v>
      </c>
      <c r="I327" s="71">
        <v>7.81</v>
      </c>
      <c r="J327" s="71">
        <v>7.81</v>
      </c>
    </row>
    <row r="328" spans="1:10" ht="48" customHeight="1" x14ac:dyDescent="0.2">
      <c r="A328" s="79" t="s">
        <v>362</v>
      </c>
      <c r="B328" s="80" t="s">
        <v>693</v>
      </c>
      <c r="C328" s="79" t="s">
        <v>49</v>
      </c>
      <c r="D328" s="79" t="s">
        <v>694</v>
      </c>
      <c r="E328" s="244" t="s">
        <v>339</v>
      </c>
      <c r="F328" s="244"/>
      <c r="G328" s="81" t="s">
        <v>695</v>
      </c>
      <c r="H328" s="82">
        <v>0.16730700000000001</v>
      </c>
      <c r="I328" s="83">
        <v>10.73</v>
      </c>
      <c r="J328" s="83">
        <v>1.79</v>
      </c>
    </row>
    <row r="329" spans="1:10" ht="24" customHeight="1" x14ac:dyDescent="0.2">
      <c r="A329" s="79" t="s">
        <v>362</v>
      </c>
      <c r="B329" s="80" t="s">
        <v>366</v>
      </c>
      <c r="C329" s="79" t="s">
        <v>49</v>
      </c>
      <c r="D329" s="79" t="s">
        <v>367</v>
      </c>
      <c r="E329" s="244" t="s">
        <v>339</v>
      </c>
      <c r="F329" s="244"/>
      <c r="G329" s="81" t="s">
        <v>365</v>
      </c>
      <c r="H329" s="82">
        <v>4.8544400000000001E-2</v>
      </c>
      <c r="I329" s="83">
        <v>17.54</v>
      </c>
      <c r="J329" s="83">
        <v>0.85</v>
      </c>
    </row>
    <row r="330" spans="1:10" ht="24" customHeight="1" x14ac:dyDescent="0.2">
      <c r="A330" s="79" t="s">
        <v>362</v>
      </c>
      <c r="B330" s="80" t="s">
        <v>696</v>
      </c>
      <c r="C330" s="79" t="s">
        <v>49</v>
      </c>
      <c r="D330" s="79" t="s">
        <v>697</v>
      </c>
      <c r="E330" s="244" t="s">
        <v>339</v>
      </c>
      <c r="F330" s="244"/>
      <c r="G330" s="81" t="s">
        <v>365</v>
      </c>
      <c r="H330" s="82">
        <v>0.24280489999999999</v>
      </c>
      <c r="I330" s="83">
        <v>21.32</v>
      </c>
      <c r="J330" s="83">
        <v>5.17</v>
      </c>
    </row>
    <row r="331" spans="1:10" ht="25.5" x14ac:dyDescent="0.2">
      <c r="A331" s="84"/>
      <c r="B331" s="84"/>
      <c r="C331" s="84"/>
      <c r="D331" s="84"/>
      <c r="E331" s="84" t="s">
        <v>344</v>
      </c>
      <c r="F331" s="85">
        <v>2.7274408284023668</v>
      </c>
      <c r="G331" s="84" t="s">
        <v>345</v>
      </c>
      <c r="H331" s="85">
        <v>3.17</v>
      </c>
      <c r="I331" s="84" t="s">
        <v>346</v>
      </c>
      <c r="J331" s="85">
        <v>5.9</v>
      </c>
    </row>
    <row r="332" spans="1:10" ht="15" thickBot="1" x14ac:dyDescent="0.25">
      <c r="A332" s="84"/>
      <c r="B332" s="84"/>
      <c r="C332" s="84"/>
      <c r="D332" s="84"/>
      <c r="E332" s="84" t="s">
        <v>347</v>
      </c>
      <c r="F332" s="85">
        <v>2.0499999999999998</v>
      </c>
      <c r="G332" s="84"/>
      <c r="H332" s="245" t="s">
        <v>348</v>
      </c>
      <c r="I332" s="245"/>
      <c r="J332" s="85">
        <v>9.86</v>
      </c>
    </row>
    <row r="333" spans="1:10" ht="0.95" customHeight="1" thickTop="1" x14ac:dyDescent="0.2">
      <c r="A333" s="72"/>
      <c r="B333" s="72"/>
      <c r="C333" s="72"/>
      <c r="D333" s="72"/>
      <c r="E333" s="72"/>
      <c r="F333" s="72"/>
      <c r="G333" s="72"/>
      <c r="H333" s="72"/>
      <c r="I333" s="72"/>
      <c r="J333" s="72"/>
    </row>
    <row r="334" spans="1:10" ht="18" customHeight="1" x14ac:dyDescent="0.2">
      <c r="A334" s="86" t="s">
        <v>698</v>
      </c>
      <c r="B334" s="87" t="s">
        <v>329</v>
      </c>
      <c r="C334" s="86" t="s">
        <v>330</v>
      </c>
      <c r="D334" s="86" t="s">
        <v>331</v>
      </c>
      <c r="E334" s="246" t="s">
        <v>332</v>
      </c>
      <c r="F334" s="246"/>
      <c r="G334" s="88" t="s">
        <v>333</v>
      </c>
      <c r="H334" s="87" t="s">
        <v>334</v>
      </c>
      <c r="I334" s="87" t="s">
        <v>335</v>
      </c>
      <c r="J334" s="87" t="s">
        <v>258</v>
      </c>
    </row>
    <row r="335" spans="1:10" ht="24" customHeight="1" x14ac:dyDescent="0.2">
      <c r="A335" s="67" t="s">
        <v>336</v>
      </c>
      <c r="B335" s="68" t="s">
        <v>699</v>
      </c>
      <c r="C335" s="67" t="s">
        <v>49</v>
      </c>
      <c r="D335" s="67" t="s">
        <v>163</v>
      </c>
      <c r="E335" s="247" t="s">
        <v>360</v>
      </c>
      <c r="F335" s="247"/>
      <c r="G335" s="69" t="s">
        <v>340</v>
      </c>
      <c r="H335" s="70">
        <v>1</v>
      </c>
      <c r="I335" s="71">
        <v>9</v>
      </c>
      <c r="J335" s="71">
        <v>9</v>
      </c>
    </row>
    <row r="336" spans="1:10" ht="36" customHeight="1" x14ac:dyDescent="0.2">
      <c r="A336" s="79" t="s">
        <v>362</v>
      </c>
      <c r="B336" s="80" t="s">
        <v>700</v>
      </c>
      <c r="C336" s="79" t="s">
        <v>49</v>
      </c>
      <c r="D336" s="79" t="s">
        <v>701</v>
      </c>
      <c r="E336" s="244" t="s">
        <v>360</v>
      </c>
      <c r="F336" s="244"/>
      <c r="G336" s="81" t="s">
        <v>340</v>
      </c>
      <c r="H336" s="82">
        <v>1</v>
      </c>
      <c r="I336" s="83">
        <v>8.44</v>
      </c>
      <c r="J336" s="83">
        <v>8.44</v>
      </c>
    </row>
    <row r="337" spans="1:10" ht="24" customHeight="1" x14ac:dyDescent="0.2">
      <c r="A337" s="79" t="s">
        <v>362</v>
      </c>
      <c r="B337" s="80" t="s">
        <v>456</v>
      </c>
      <c r="C337" s="79" t="s">
        <v>49</v>
      </c>
      <c r="D337" s="79" t="s">
        <v>457</v>
      </c>
      <c r="E337" s="244" t="s">
        <v>339</v>
      </c>
      <c r="F337" s="244"/>
      <c r="G337" s="81" t="s">
        <v>365</v>
      </c>
      <c r="H337" s="82">
        <v>1.3293999999999999E-3</v>
      </c>
      <c r="I337" s="83">
        <v>18.03</v>
      </c>
      <c r="J337" s="83">
        <v>0.02</v>
      </c>
    </row>
    <row r="338" spans="1:10" ht="24" customHeight="1" x14ac:dyDescent="0.2">
      <c r="A338" s="79" t="s">
        <v>362</v>
      </c>
      <c r="B338" s="80" t="s">
        <v>368</v>
      </c>
      <c r="C338" s="79" t="s">
        <v>49</v>
      </c>
      <c r="D338" s="79" t="s">
        <v>369</v>
      </c>
      <c r="E338" s="244" t="s">
        <v>339</v>
      </c>
      <c r="F338" s="244"/>
      <c r="G338" s="81" t="s">
        <v>365</v>
      </c>
      <c r="H338" s="82">
        <v>1.1698399999999999E-2</v>
      </c>
      <c r="I338" s="83">
        <v>22.21</v>
      </c>
      <c r="J338" s="83">
        <v>0.25</v>
      </c>
    </row>
    <row r="339" spans="1:10" ht="24" customHeight="1" x14ac:dyDescent="0.2">
      <c r="A339" s="79" t="s">
        <v>341</v>
      </c>
      <c r="B339" s="80" t="s">
        <v>458</v>
      </c>
      <c r="C339" s="79" t="s">
        <v>49</v>
      </c>
      <c r="D339" s="79" t="s">
        <v>459</v>
      </c>
      <c r="E339" s="244" t="s">
        <v>377</v>
      </c>
      <c r="F339" s="244"/>
      <c r="G339" s="81" t="s">
        <v>340</v>
      </c>
      <c r="H339" s="82">
        <v>0.02</v>
      </c>
      <c r="I339" s="83">
        <v>14.85</v>
      </c>
      <c r="J339" s="83">
        <v>0.28999999999999998</v>
      </c>
    </row>
    <row r="340" spans="1:10" ht="25.5" x14ac:dyDescent="0.2">
      <c r="A340" s="84"/>
      <c r="B340" s="84"/>
      <c r="C340" s="84"/>
      <c r="D340" s="84"/>
      <c r="E340" s="84" t="s">
        <v>344</v>
      </c>
      <c r="F340" s="85">
        <v>0.1201923076923077</v>
      </c>
      <c r="G340" s="84" t="s">
        <v>345</v>
      </c>
      <c r="H340" s="85">
        <v>0.14000000000000001</v>
      </c>
      <c r="I340" s="84" t="s">
        <v>346</v>
      </c>
      <c r="J340" s="85">
        <v>0.26</v>
      </c>
    </row>
    <row r="341" spans="1:10" ht="15" thickBot="1" x14ac:dyDescent="0.25">
      <c r="A341" s="84"/>
      <c r="B341" s="84"/>
      <c r="C341" s="84"/>
      <c r="D341" s="84"/>
      <c r="E341" s="84" t="s">
        <v>347</v>
      </c>
      <c r="F341" s="85">
        <v>2.37</v>
      </c>
      <c r="G341" s="84"/>
      <c r="H341" s="245" t="s">
        <v>348</v>
      </c>
      <c r="I341" s="245"/>
      <c r="J341" s="85">
        <v>11.37</v>
      </c>
    </row>
    <row r="342" spans="1:10" ht="0.95" customHeight="1" thickTop="1" x14ac:dyDescent="0.2">
      <c r="A342" s="72"/>
      <c r="B342" s="72"/>
      <c r="C342" s="72"/>
      <c r="D342" s="72"/>
      <c r="E342" s="72"/>
      <c r="F342" s="72"/>
      <c r="G342" s="72"/>
      <c r="H342" s="72"/>
      <c r="I342" s="72"/>
      <c r="J342" s="72"/>
    </row>
    <row r="343" spans="1:10" ht="18" customHeight="1" x14ac:dyDescent="0.2">
      <c r="A343" s="86" t="s">
        <v>702</v>
      </c>
      <c r="B343" s="87" t="s">
        <v>329</v>
      </c>
      <c r="C343" s="86" t="s">
        <v>330</v>
      </c>
      <c r="D343" s="86" t="s">
        <v>331</v>
      </c>
      <c r="E343" s="246" t="s">
        <v>332</v>
      </c>
      <c r="F343" s="246"/>
      <c r="G343" s="88" t="s">
        <v>333</v>
      </c>
      <c r="H343" s="87" t="s">
        <v>334</v>
      </c>
      <c r="I343" s="87" t="s">
        <v>335</v>
      </c>
      <c r="J343" s="87" t="s">
        <v>258</v>
      </c>
    </row>
    <row r="344" spans="1:10" ht="36" customHeight="1" x14ac:dyDescent="0.2">
      <c r="A344" s="67" t="s">
        <v>336</v>
      </c>
      <c r="B344" s="68" t="s">
        <v>703</v>
      </c>
      <c r="C344" s="67" t="s">
        <v>49</v>
      </c>
      <c r="D344" s="67" t="s">
        <v>704</v>
      </c>
      <c r="E344" s="247" t="s">
        <v>464</v>
      </c>
      <c r="F344" s="247"/>
      <c r="G344" s="69" t="s">
        <v>95</v>
      </c>
      <c r="H344" s="70">
        <v>1</v>
      </c>
      <c r="I344" s="71">
        <v>251.99</v>
      </c>
      <c r="J344" s="71">
        <v>251.99</v>
      </c>
    </row>
    <row r="345" spans="1:10" ht="36" customHeight="1" x14ac:dyDescent="0.2">
      <c r="A345" s="79" t="s">
        <v>362</v>
      </c>
      <c r="B345" s="80" t="s">
        <v>625</v>
      </c>
      <c r="C345" s="79" t="s">
        <v>49</v>
      </c>
      <c r="D345" s="79" t="s">
        <v>626</v>
      </c>
      <c r="E345" s="244" t="s">
        <v>464</v>
      </c>
      <c r="F345" s="244"/>
      <c r="G345" s="81" t="s">
        <v>95</v>
      </c>
      <c r="H345" s="82">
        <v>0.1532</v>
      </c>
      <c r="I345" s="83">
        <v>143.32</v>
      </c>
      <c r="J345" s="83">
        <v>21.95</v>
      </c>
    </row>
    <row r="346" spans="1:10" ht="36" customHeight="1" x14ac:dyDescent="0.2">
      <c r="A346" s="79" t="s">
        <v>362</v>
      </c>
      <c r="B346" s="80" t="s">
        <v>627</v>
      </c>
      <c r="C346" s="79" t="s">
        <v>49</v>
      </c>
      <c r="D346" s="79" t="s">
        <v>628</v>
      </c>
      <c r="E346" s="244" t="s">
        <v>464</v>
      </c>
      <c r="F346" s="244"/>
      <c r="G346" s="81" t="s">
        <v>95</v>
      </c>
      <c r="H346" s="82">
        <v>9.8100000000000007E-2</v>
      </c>
      <c r="I346" s="83">
        <v>117.77</v>
      </c>
      <c r="J346" s="83">
        <v>11.55</v>
      </c>
    </row>
    <row r="347" spans="1:10" ht="36" customHeight="1" x14ac:dyDescent="0.2">
      <c r="A347" s="79" t="s">
        <v>362</v>
      </c>
      <c r="B347" s="80" t="s">
        <v>629</v>
      </c>
      <c r="C347" s="79" t="s">
        <v>49</v>
      </c>
      <c r="D347" s="79" t="s">
        <v>630</v>
      </c>
      <c r="E347" s="244" t="s">
        <v>464</v>
      </c>
      <c r="F347" s="244"/>
      <c r="G347" s="81" t="s">
        <v>95</v>
      </c>
      <c r="H347" s="82">
        <v>0.1129</v>
      </c>
      <c r="I347" s="83">
        <v>120.44</v>
      </c>
      <c r="J347" s="83">
        <v>13.59</v>
      </c>
    </row>
    <row r="348" spans="1:10" ht="36" customHeight="1" x14ac:dyDescent="0.2">
      <c r="A348" s="79" t="s">
        <v>362</v>
      </c>
      <c r="B348" s="80" t="s">
        <v>631</v>
      </c>
      <c r="C348" s="79" t="s">
        <v>49</v>
      </c>
      <c r="D348" s="79" t="s">
        <v>632</v>
      </c>
      <c r="E348" s="244" t="s">
        <v>464</v>
      </c>
      <c r="F348" s="244"/>
      <c r="G348" s="81" t="s">
        <v>95</v>
      </c>
      <c r="H348" s="82">
        <v>0.1195</v>
      </c>
      <c r="I348" s="83">
        <v>185.94</v>
      </c>
      <c r="J348" s="83">
        <v>22.21</v>
      </c>
    </row>
    <row r="349" spans="1:10" ht="48" customHeight="1" x14ac:dyDescent="0.2">
      <c r="A349" s="79" t="s">
        <v>362</v>
      </c>
      <c r="B349" s="80" t="s">
        <v>633</v>
      </c>
      <c r="C349" s="79" t="s">
        <v>49</v>
      </c>
      <c r="D349" s="79" t="s">
        <v>634</v>
      </c>
      <c r="E349" s="244" t="s">
        <v>635</v>
      </c>
      <c r="F349" s="244"/>
      <c r="G349" s="81" t="s">
        <v>95</v>
      </c>
      <c r="H349" s="82">
        <v>1.2466999999999999</v>
      </c>
      <c r="I349" s="83">
        <v>18.96</v>
      </c>
      <c r="J349" s="83">
        <v>23.63</v>
      </c>
    </row>
    <row r="350" spans="1:10" ht="48" customHeight="1" x14ac:dyDescent="0.2">
      <c r="A350" s="79" t="s">
        <v>362</v>
      </c>
      <c r="B350" s="80" t="s">
        <v>636</v>
      </c>
      <c r="C350" s="79" t="s">
        <v>49</v>
      </c>
      <c r="D350" s="79" t="s">
        <v>637</v>
      </c>
      <c r="E350" s="244" t="s">
        <v>635</v>
      </c>
      <c r="F350" s="244"/>
      <c r="G350" s="81" t="s">
        <v>95</v>
      </c>
      <c r="H350" s="82">
        <v>1.2466999999999999</v>
      </c>
      <c r="I350" s="83">
        <v>54.96</v>
      </c>
      <c r="J350" s="83">
        <v>68.510000000000005</v>
      </c>
    </row>
    <row r="351" spans="1:10" ht="36" customHeight="1" x14ac:dyDescent="0.2">
      <c r="A351" s="79" t="s">
        <v>362</v>
      </c>
      <c r="B351" s="80" t="s">
        <v>638</v>
      </c>
      <c r="C351" s="79" t="s">
        <v>49</v>
      </c>
      <c r="D351" s="79" t="s">
        <v>639</v>
      </c>
      <c r="E351" s="244" t="s">
        <v>360</v>
      </c>
      <c r="F351" s="244"/>
      <c r="G351" s="81" t="s">
        <v>95</v>
      </c>
      <c r="H351" s="82">
        <v>1.2466999999999999</v>
      </c>
      <c r="I351" s="83">
        <v>28.09</v>
      </c>
      <c r="J351" s="83">
        <v>35.01</v>
      </c>
    </row>
    <row r="352" spans="1:10" ht="36" customHeight="1" x14ac:dyDescent="0.2">
      <c r="A352" s="79" t="s">
        <v>362</v>
      </c>
      <c r="B352" s="80" t="s">
        <v>640</v>
      </c>
      <c r="C352" s="79" t="s">
        <v>49</v>
      </c>
      <c r="D352" s="79" t="s">
        <v>641</v>
      </c>
      <c r="E352" s="244" t="s">
        <v>642</v>
      </c>
      <c r="F352" s="244"/>
      <c r="G352" s="81" t="s">
        <v>438</v>
      </c>
      <c r="H352" s="82">
        <v>0.94720000000000004</v>
      </c>
      <c r="I352" s="83">
        <v>3.92</v>
      </c>
      <c r="J352" s="83">
        <v>3.71</v>
      </c>
    </row>
    <row r="353" spans="1:10" ht="36" customHeight="1" x14ac:dyDescent="0.2">
      <c r="A353" s="79" t="s">
        <v>362</v>
      </c>
      <c r="B353" s="80" t="s">
        <v>643</v>
      </c>
      <c r="C353" s="79" t="s">
        <v>49</v>
      </c>
      <c r="D353" s="79" t="s">
        <v>644</v>
      </c>
      <c r="E353" s="244" t="s">
        <v>642</v>
      </c>
      <c r="F353" s="244"/>
      <c r="G353" s="81" t="s">
        <v>438</v>
      </c>
      <c r="H353" s="82">
        <v>0.1656</v>
      </c>
      <c r="I353" s="83">
        <v>15.87</v>
      </c>
      <c r="J353" s="83">
        <v>2.62</v>
      </c>
    </row>
    <row r="354" spans="1:10" ht="36" customHeight="1" x14ac:dyDescent="0.2">
      <c r="A354" s="79" t="s">
        <v>362</v>
      </c>
      <c r="B354" s="80" t="s">
        <v>645</v>
      </c>
      <c r="C354" s="79" t="s">
        <v>49</v>
      </c>
      <c r="D354" s="79" t="s">
        <v>646</v>
      </c>
      <c r="E354" s="244" t="s">
        <v>642</v>
      </c>
      <c r="F354" s="244"/>
      <c r="G354" s="81" t="s">
        <v>438</v>
      </c>
      <c r="H354" s="82">
        <v>0.22189999999999999</v>
      </c>
      <c r="I354" s="83">
        <v>8.73</v>
      </c>
      <c r="J354" s="83">
        <v>1.93</v>
      </c>
    </row>
    <row r="355" spans="1:10" ht="36" customHeight="1" x14ac:dyDescent="0.2">
      <c r="A355" s="79" t="s">
        <v>362</v>
      </c>
      <c r="B355" s="80" t="s">
        <v>647</v>
      </c>
      <c r="C355" s="79" t="s">
        <v>49</v>
      </c>
      <c r="D355" s="79" t="s">
        <v>648</v>
      </c>
      <c r="E355" s="244" t="s">
        <v>642</v>
      </c>
      <c r="F355" s="244"/>
      <c r="G355" s="81" t="s">
        <v>438</v>
      </c>
      <c r="H355" s="82">
        <v>0.3397</v>
      </c>
      <c r="I355" s="83">
        <v>7.44</v>
      </c>
      <c r="J355" s="83">
        <v>2.52</v>
      </c>
    </row>
    <row r="356" spans="1:10" ht="36" customHeight="1" x14ac:dyDescent="0.2">
      <c r="A356" s="79" t="s">
        <v>362</v>
      </c>
      <c r="B356" s="80" t="s">
        <v>649</v>
      </c>
      <c r="C356" s="79" t="s">
        <v>49</v>
      </c>
      <c r="D356" s="79" t="s">
        <v>650</v>
      </c>
      <c r="E356" s="244" t="s">
        <v>642</v>
      </c>
      <c r="F356" s="244"/>
      <c r="G356" s="81" t="s">
        <v>438</v>
      </c>
      <c r="H356" s="82">
        <v>0.93340000000000001</v>
      </c>
      <c r="I356" s="83">
        <v>2.68</v>
      </c>
      <c r="J356" s="83">
        <v>2.5</v>
      </c>
    </row>
    <row r="357" spans="1:10" ht="36" customHeight="1" x14ac:dyDescent="0.2">
      <c r="A357" s="79" t="s">
        <v>362</v>
      </c>
      <c r="B357" s="80" t="s">
        <v>651</v>
      </c>
      <c r="C357" s="79" t="s">
        <v>49</v>
      </c>
      <c r="D357" s="79" t="s">
        <v>652</v>
      </c>
      <c r="E357" s="244" t="s">
        <v>642</v>
      </c>
      <c r="F357" s="244"/>
      <c r="G357" s="81" t="s">
        <v>132</v>
      </c>
      <c r="H357" s="82">
        <v>8.2799999999999999E-2</v>
      </c>
      <c r="I357" s="83">
        <v>22.39</v>
      </c>
      <c r="J357" s="83">
        <v>1.85</v>
      </c>
    </row>
    <row r="358" spans="1:10" ht="36" customHeight="1" x14ac:dyDescent="0.2">
      <c r="A358" s="79" t="s">
        <v>362</v>
      </c>
      <c r="B358" s="80" t="s">
        <v>653</v>
      </c>
      <c r="C358" s="79" t="s">
        <v>49</v>
      </c>
      <c r="D358" s="79" t="s">
        <v>654</v>
      </c>
      <c r="E358" s="244" t="s">
        <v>642</v>
      </c>
      <c r="F358" s="244"/>
      <c r="G358" s="81" t="s">
        <v>132</v>
      </c>
      <c r="H358" s="82">
        <v>6.6199999999999995E-2</v>
      </c>
      <c r="I358" s="83">
        <v>20.59</v>
      </c>
      <c r="J358" s="83">
        <v>1.36</v>
      </c>
    </row>
    <row r="359" spans="1:10" ht="36" customHeight="1" x14ac:dyDescent="0.2">
      <c r="A359" s="79" t="s">
        <v>362</v>
      </c>
      <c r="B359" s="80" t="s">
        <v>655</v>
      </c>
      <c r="C359" s="79" t="s">
        <v>49</v>
      </c>
      <c r="D359" s="79" t="s">
        <v>656</v>
      </c>
      <c r="E359" s="244" t="s">
        <v>642</v>
      </c>
      <c r="F359" s="244"/>
      <c r="G359" s="81" t="s">
        <v>132</v>
      </c>
      <c r="H359" s="82">
        <v>1.66E-2</v>
      </c>
      <c r="I359" s="83">
        <v>60.15</v>
      </c>
      <c r="J359" s="83">
        <v>0.99</v>
      </c>
    </row>
    <row r="360" spans="1:10" ht="36" customHeight="1" x14ac:dyDescent="0.2">
      <c r="A360" s="79" t="s">
        <v>362</v>
      </c>
      <c r="B360" s="80" t="s">
        <v>657</v>
      </c>
      <c r="C360" s="79" t="s">
        <v>49</v>
      </c>
      <c r="D360" s="79" t="s">
        <v>658</v>
      </c>
      <c r="E360" s="244" t="s">
        <v>642</v>
      </c>
      <c r="F360" s="244"/>
      <c r="G360" s="81" t="s">
        <v>132</v>
      </c>
      <c r="H360" s="82">
        <v>3.3099999999999997E-2</v>
      </c>
      <c r="I360" s="83">
        <v>166.04</v>
      </c>
      <c r="J360" s="83">
        <v>5.49</v>
      </c>
    </row>
    <row r="361" spans="1:10" ht="36" customHeight="1" x14ac:dyDescent="0.2">
      <c r="A361" s="79" t="s">
        <v>362</v>
      </c>
      <c r="B361" s="80" t="s">
        <v>705</v>
      </c>
      <c r="C361" s="79" t="s">
        <v>49</v>
      </c>
      <c r="D361" s="79" t="s">
        <v>706</v>
      </c>
      <c r="E361" s="244" t="s">
        <v>642</v>
      </c>
      <c r="F361" s="244"/>
      <c r="G361" s="81" t="s">
        <v>132</v>
      </c>
      <c r="H361" s="82">
        <v>1.66E-2</v>
      </c>
      <c r="I361" s="83">
        <v>35.29</v>
      </c>
      <c r="J361" s="83">
        <v>0.57999999999999996</v>
      </c>
    </row>
    <row r="362" spans="1:10" ht="36" customHeight="1" x14ac:dyDescent="0.2">
      <c r="A362" s="79" t="s">
        <v>362</v>
      </c>
      <c r="B362" s="80" t="s">
        <v>707</v>
      </c>
      <c r="C362" s="79" t="s">
        <v>49</v>
      </c>
      <c r="D362" s="79" t="s">
        <v>708</v>
      </c>
      <c r="E362" s="244" t="s">
        <v>642</v>
      </c>
      <c r="F362" s="244"/>
      <c r="G362" s="81" t="s">
        <v>132</v>
      </c>
      <c r="H362" s="82">
        <v>3.3099999999999997E-2</v>
      </c>
      <c r="I362" s="83">
        <v>23.56</v>
      </c>
      <c r="J362" s="83">
        <v>0.77</v>
      </c>
    </row>
    <row r="363" spans="1:10" ht="36" customHeight="1" x14ac:dyDescent="0.2">
      <c r="A363" s="79" t="s">
        <v>362</v>
      </c>
      <c r="B363" s="80" t="s">
        <v>709</v>
      </c>
      <c r="C363" s="79" t="s">
        <v>49</v>
      </c>
      <c r="D363" s="79" t="s">
        <v>710</v>
      </c>
      <c r="E363" s="244" t="s">
        <v>642</v>
      </c>
      <c r="F363" s="244"/>
      <c r="G363" s="81" t="s">
        <v>132</v>
      </c>
      <c r="H363" s="82">
        <v>3.3099999999999997E-2</v>
      </c>
      <c r="I363" s="83">
        <v>25.55</v>
      </c>
      <c r="J363" s="83">
        <v>0.84</v>
      </c>
    </row>
    <row r="364" spans="1:10" ht="48" customHeight="1" x14ac:dyDescent="0.2">
      <c r="A364" s="79" t="s">
        <v>362</v>
      </c>
      <c r="B364" s="80" t="s">
        <v>663</v>
      </c>
      <c r="C364" s="79" t="s">
        <v>49</v>
      </c>
      <c r="D364" s="79" t="s">
        <v>664</v>
      </c>
      <c r="E364" s="244" t="s">
        <v>642</v>
      </c>
      <c r="F364" s="244"/>
      <c r="G364" s="81" t="s">
        <v>132</v>
      </c>
      <c r="H364" s="82">
        <v>0.13250000000000001</v>
      </c>
      <c r="I364" s="83">
        <v>112.77</v>
      </c>
      <c r="J364" s="83">
        <v>14.94</v>
      </c>
    </row>
    <row r="365" spans="1:10" ht="24" customHeight="1" x14ac:dyDescent="0.2">
      <c r="A365" s="79" t="s">
        <v>362</v>
      </c>
      <c r="B365" s="80" t="s">
        <v>665</v>
      </c>
      <c r="C365" s="79" t="s">
        <v>49</v>
      </c>
      <c r="D365" s="79" t="s">
        <v>666</v>
      </c>
      <c r="E365" s="244" t="s">
        <v>642</v>
      </c>
      <c r="F365" s="244"/>
      <c r="G365" s="81" t="s">
        <v>132</v>
      </c>
      <c r="H365" s="82">
        <v>3.3099999999999997E-2</v>
      </c>
      <c r="I365" s="83">
        <v>87.83</v>
      </c>
      <c r="J365" s="83">
        <v>2.9</v>
      </c>
    </row>
    <row r="366" spans="1:10" ht="60" customHeight="1" x14ac:dyDescent="0.2">
      <c r="A366" s="79" t="s">
        <v>362</v>
      </c>
      <c r="B366" s="80" t="s">
        <v>667</v>
      </c>
      <c r="C366" s="79" t="s">
        <v>49</v>
      </c>
      <c r="D366" s="79" t="s">
        <v>668</v>
      </c>
      <c r="E366" s="244" t="s">
        <v>669</v>
      </c>
      <c r="F366" s="244"/>
      <c r="G366" s="81" t="s">
        <v>438</v>
      </c>
      <c r="H366" s="82">
        <v>0.22189999999999999</v>
      </c>
      <c r="I366" s="83">
        <v>2.2599999999999998</v>
      </c>
      <c r="J366" s="83">
        <v>0.5</v>
      </c>
    </row>
    <row r="367" spans="1:10" ht="24" customHeight="1" x14ac:dyDescent="0.2">
      <c r="A367" s="79" t="s">
        <v>362</v>
      </c>
      <c r="B367" s="80" t="s">
        <v>672</v>
      </c>
      <c r="C367" s="79" t="s">
        <v>49</v>
      </c>
      <c r="D367" s="79" t="s">
        <v>673</v>
      </c>
      <c r="E367" s="244" t="s">
        <v>467</v>
      </c>
      <c r="F367" s="244"/>
      <c r="G367" s="81" t="s">
        <v>361</v>
      </c>
      <c r="H367" s="82">
        <v>1.2999999999999999E-3</v>
      </c>
      <c r="I367" s="83">
        <v>69.38</v>
      </c>
      <c r="J367" s="83">
        <v>0.09</v>
      </c>
    </row>
    <row r="368" spans="1:10" ht="24" customHeight="1" x14ac:dyDescent="0.2">
      <c r="A368" s="79" t="s">
        <v>362</v>
      </c>
      <c r="B368" s="80" t="s">
        <v>674</v>
      </c>
      <c r="C368" s="79" t="s">
        <v>49</v>
      </c>
      <c r="D368" s="79" t="s">
        <v>675</v>
      </c>
      <c r="E368" s="244" t="s">
        <v>445</v>
      </c>
      <c r="F368" s="244"/>
      <c r="G368" s="81" t="s">
        <v>95</v>
      </c>
      <c r="H368" s="82">
        <v>0.48370000000000002</v>
      </c>
      <c r="I368" s="83">
        <v>13.53</v>
      </c>
      <c r="J368" s="83">
        <v>6.54</v>
      </c>
    </row>
    <row r="369" spans="1:10" ht="24" customHeight="1" x14ac:dyDescent="0.2">
      <c r="A369" s="79" t="s">
        <v>341</v>
      </c>
      <c r="B369" s="80" t="s">
        <v>676</v>
      </c>
      <c r="C369" s="79" t="s">
        <v>49</v>
      </c>
      <c r="D369" s="79" t="s">
        <v>677</v>
      </c>
      <c r="E369" s="244" t="s">
        <v>377</v>
      </c>
      <c r="F369" s="244"/>
      <c r="G369" s="81" t="s">
        <v>132</v>
      </c>
      <c r="H369" s="82">
        <v>1.66E-2</v>
      </c>
      <c r="I369" s="83">
        <v>166.25</v>
      </c>
      <c r="J369" s="83">
        <v>2.75</v>
      </c>
    </row>
    <row r="370" spans="1:10" ht="24" customHeight="1" x14ac:dyDescent="0.2">
      <c r="A370" s="79" t="s">
        <v>341</v>
      </c>
      <c r="B370" s="80" t="s">
        <v>678</v>
      </c>
      <c r="C370" s="79" t="s">
        <v>49</v>
      </c>
      <c r="D370" s="79" t="s">
        <v>679</v>
      </c>
      <c r="E370" s="244" t="s">
        <v>377</v>
      </c>
      <c r="F370" s="244"/>
      <c r="G370" s="81" t="s">
        <v>132</v>
      </c>
      <c r="H370" s="82">
        <v>1.66E-2</v>
      </c>
      <c r="I370" s="83">
        <v>160.76</v>
      </c>
      <c r="J370" s="83">
        <v>2.66</v>
      </c>
    </row>
    <row r="371" spans="1:10" ht="25.5" x14ac:dyDescent="0.2">
      <c r="A371" s="84"/>
      <c r="B371" s="84"/>
      <c r="C371" s="84"/>
      <c r="D371" s="84"/>
      <c r="E371" s="84" t="s">
        <v>344</v>
      </c>
      <c r="F371" s="85">
        <v>17.982618343195266</v>
      </c>
      <c r="G371" s="84" t="s">
        <v>345</v>
      </c>
      <c r="H371" s="85">
        <v>20.92</v>
      </c>
      <c r="I371" s="84" t="s">
        <v>346</v>
      </c>
      <c r="J371" s="85">
        <v>38.9</v>
      </c>
    </row>
    <row r="372" spans="1:10" ht="15" thickBot="1" x14ac:dyDescent="0.25">
      <c r="A372" s="84"/>
      <c r="B372" s="84"/>
      <c r="C372" s="84"/>
      <c r="D372" s="84"/>
      <c r="E372" s="84" t="s">
        <v>347</v>
      </c>
      <c r="F372" s="85">
        <v>66.42</v>
      </c>
      <c r="G372" s="84"/>
      <c r="H372" s="245" t="s">
        <v>348</v>
      </c>
      <c r="I372" s="245"/>
      <c r="J372" s="85">
        <v>318.41000000000003</v>
      </c>
    </row>
    <row r="373" spans="1:10" ht="0.95" customHeight="1" thickTop="1" x14ac:dyDescent="0.2">
      <c r="A373" s="72"/>
      <c r="B373" s="72"/>
      <c r="C373" s="72"/>
      <c r="D373" s="72"/>
      <c r="E373" s="72"/>
      <c r="F373" s="72"/>
      <c r="G373" s="72"/>
      <c r="H373" s="72"/>
      <c r="I373" s="72"/>
      <c r="J373" s="72"/>
    </row>
    <row r="374" spans="1:10" ht="18" customHeight="1" x14ac:dyDescent="0.2">
      <c r="A374" s="86" t="s">
        <v>711</v>
      </c>
      <c r="B374" s="87" t="s">
        <v>329</v>
      </c>
      <c r="C374" s="86" t="s">
        <v>330</v>
      </c>
      <c r="D374" s="86" t="s">
        <v>331</v>
      </c>
      <c r="E374" s="246" t="s">
        <v>332</v>
      </c>
      <c r="F374" s="246"/>
      <c r="G374" s="88" t="s">
        <v>333</v>
      </c>
      <c r="H374" s="87" t="s">
        <v>334</v>
      </c>
      <c r="I374" s="87" t="s">
        <v>335</v>
      </c>
      <c r="J374" s="87" t="s">
        <v>258</v>
      </c>
    </row>
    <row r="375" spans="1:10" ht="36" customHeight="1" x14ac:dyDescent="0.2">
      <c r="A375" s="67" t="s">
        <v>336</v>
      </c>
      <c r="B375" s="68" t="s">
        <v>712</v>
      </c>
      <c r="C375" s="67" t="s">
        <v>49</v>
      </c>
      <c r="D375" s="67" t="s">
        <v>192</v>
      </c>
      <c r="E375" s="247" t="s">
        <v>360</v>
      </c>
      <c r="F375" s="247"/>
      <c r="G375" s="69" t="s">
        <v>340</v>
      </c>
      <c r="H375" s="70">
        <v>1</v>
      </c>
      <c r="I375" s="71">
        <v>12.99</v>
      </c>
      <c r="J375" s="71">
        <v>12.99</v>
      </c>
    </row>
    <row r="376" spans="1:10" ht="36" customHeight="1" x14ac:dyDescent="0.2">
      <c r="A376" s="79" t="s">
        <v>362</v>
      </c>
      <c r="B376" s="80" t="s">
        <v>490</v>
      </c>
      <c r="C376" s="79" t="s">
        <v>49</v>
      </c>
      <c r="D376" s="79" t="s">
        <v>491</v>
      </c>
      <c r="E376" s="244" t="s">
        <v>360</v>
      </c>
      <c r="F376" s="244"/>
      <c r="G376" s="81" t="s">
        <v>340</v>
      </c>
      <c r="H376" s="82">
        <v>1</v>
      </c>
      <c r="I376" s="83">
        <v>10.78</v>
      </c>
      <c r="J376" s="83">
        <v>10.78</v>
      </c>
    </row>
    <row r="377" spans="1:10" ht="24" customHeight="1" x14ac:dyDescent="0.2">
      <c r="A377" s="79" t="s">
        <v>362</v>
      </c>
      <c r="B377" s="80" t="s">
        <v>456</v>
      </c>
      <c r="C377" s="79" t="s">
        <v>49</v>
      </c>
      <c r="D377" s="79" t="s">
        <v>457</v>
      </c>
      <c r="E377" s="244" t="s">
        <v>339</v>
      </c>
      <c r="F377" s="244"/>
      <c r="G377" s="81" t="s">
        <v>365</v>
      </c>
      <c r="H377" s="82">
        <v>1.10659E-2</v>
      </c>
      <c r="I377" s="83">
        <v>18.03</v>
      </c>
      <c r="J377" s="83">
        <v>0.19</v>
      </c>
    </row>
    <row r="378" spans="1:10" ht="24" customHeight="1" x14ac:dyDescent="0.2">
      <c r="A378" s="79" t="s">
        <v>362</v>
      </c>
      <c r="B378" s="80" t="s">
        <v>368</v>
      </c>
      <c r="C378" s="79" t="s">
        <v>49</v>
      </c>
      <c r="D378" s="79" t="s">
        <v>369</v>
      </c>
      <c r="E378" s="244" t="s">
        <v>339</v>
      </c>
      <c r="F378" s="244"/>
      <c r="G378" s="81" t="s">
        <v>365</v>
      </c>
      <c r="H378" s="82">
        <v>6.7830100000000004E-2</v>
      </c>
      <c r="I378" s="83">
        <v>22.21</v>
      </c>
      <c r="J378" s="83">
        <v>1.5</v>
      </c>
    </row>
    <row r="379" spans="1:10" ht="24" customHeight="1" x14ac:dyDescent="0.2">
      <c r="A379" s="79" t="s">
        <v>341</v>
      </c>
      <c r="B379" s="80" t="s">
        <v>458</v>
      </c>
      <c r="C379" s="79" t="s">
        <v>49</v>
      </c>
      <c r="D379" s="79" t="s">
        <v>459</v>
      </c>
      <c r="E379" s="244" t="s">
        <v>377</v>
      </c>
      <c r="F379" s="244"/>
      <c r="G379" s="81" t="s">
        <v>340</v>
      </c>
      <c r="H379" s="82">
        <v>2.5000000000000001E-2</v>
      </c>
      <c r="I379" s="83">
        <v>14.85</v>
      </c>
      <c r="J379" s="83">
        <v>0.37</v>
      </c>
    </row>
    <row r="380" spans="1:10" ht="36" customHeight="1" x14ac:dyDescent="0.2">
      <c r="A380" s="79" t="s">
        <v>341</v>
      </c>
      <c r="B380" s="80" t="s">
        <v>460</v>
      </c>
      <c r="C380" s="79" t="s">
        <v>49</v>
      </c>
      <c r="D380" s="79" t="s">
        <v>461</v>
      </c>
      <c r="E380" s="244" t="s">
        <v>377</v>
      </c>
      <c r="F380" s="244"/>
      <c r="G380" s="81" t="s">
        <v>132</v>
      </c>
      <c r="H380" s="82">
        <v>0.74299999999999999</v>
      </c>
      <c r="I380" s="83">
        <v>0.21</v>
      </c>
      <c r="J380" s="83">
        <v>0.15</v>
      </c>
    </row>
    <row r="381" spans="1:10" ht="25.5" x14ac:dyDescent="0.2">
      <c r="A381" s="84"/>
      <c r="B381" s="84"/>
      <c r="C381" s="84"/>
      <c r="D381" s="84"/>
      <c r="E381" s="84" t="s">
        <v>344</v>
      </c>
      <c r="F381" s="85">
        <v>0.77200443786982254</v>
      </c>
      <c r="G381" s="84" t="s">
        <v>345</v>
      </c>
      <c r="H381" s="85">
        <v>0.9</v>
      </c>
      <c r="I381" s="84" t="s">
        <v>346</v>
      </c>
      <c r="J381" s="85">
        <v>1.67</v>
      </c>
    </row>
    <row r="382" spans="1:10" ht="15" thickBot="1" x14ac:dyDescent="0.25">
      <c r="A382" s="84"/>
      <c r="B382" s="84"/>
      <c r="C382" s="84"/>
      <c r="D382" s="84"/>
      <c r="E382" s="84" t="s">
        <v>347</v>
      </c>
      <c r="F382" s="85">
        <v>3.42</v>
      </c>
      <c r="G382" s="84"/>
      <c r="H382" s="245" t="s">
        <v>348</v>
      </c>
      <c r="I382" s="245"/>
      <c r="J382" s="85">
        <v>16.41</v>
      </c>
    </row>
    <row r="383" spans="1:10" ht="0.95" customHeight="1" thickTop="1" x14ac:dyDescent="0.2">
      <c r="A383" s="72"/>
      <c r="B383" s="72"/>
      <c r="C383" s="72"/>
      <c r="D383" s="72"/>
      <c r="E383" s="72"/>
      <c r="F383" s="72"/>
      <c r="G383" s="72"/>
      <c r="H383" s="72"/>
      <c r="I383" s="72"/>
      <c r="J383" s="72"/>
    </row>
    <row r="384" spans="1:10" ht="18" customHeight="1" x14ac:dyDescent="0.2">
      <c r="A384" s="86" t="s">
        <v>713</v>
      </c>
      <c r="B384" s="87" t="s">
        <v>329</v>
      </c>
      <c r="C384" s="86" t="s">
        <v>330</v>
      </c>
      <c r="D384" s="86" t="s">
        <v>331</v>
      </c>
      <c r="E384" s="246" t="s">
        <v>332</v>
      </c>
      <c r="F384" s="246"/>
      <c r="G384" s="88" t="s">
        <v>333</v>
      </c>
      <c r="H384" s="87" t="s">
        <v>334</v>
      </c>
      <c r="I384" s="87" t="s">
        <v>335</v>
      </c>
      <c r="J384" s="87" t="s">
        <v>258</v>
      </c>
    </row>
    <row r="385" spans="1:10" ht="24" customHeight="1" x14ac:dyDescent="0.2">
      <c r="A385" s="67" t="s">
        <v>336</v>
      </c>
      <c r="B385" s="68" t="s">
        <v>714</v>
      </c>
      <c r="C385" s="67" t="s">
        <v>49</v>
      </c>
      <c r="D385" s="67" t="s">
        <v>61</v>
      </c>
      <c r="E385" s="247" t="s">
        <v>464</v>
      </c>
      <c r="F385" s="247"/>
      <c r="G385" s="69" t="s">
        <v>95</v>
      </c>
      <c r="H385" s="70">
        <v>1</v>
      </c>
      <c r="I385" s="71">
        <v>103.39</v>
      </c>
      <c r="J385" s="71">
        <v>103.39</v>
      </c>
    </row>
    <row r="386" spans="1:10" ht="36" customHeight="1" x14ac:dyDescent="0.2">
      <c r="A386" s="79" t="s">
        <v>362</v>
      </c>
      <c r="B386" s="80" t="s">
        <v>715</v>
      </c>
      <c r="C386" s="79" t="s">
        <v>49</v>
      </c>
      <c r="D386" s="79" t="s">
        <v>716</v>
      </c>
      <c r="E386" s="244" t="s">
        <v>360</v>
      </c>
      <c r="F386" s="244"/>
      <c r="G386" s="81" t="s">
        <v>361</v>
      </c>
      <c r="H386" s="82">
        <v>1.1999999999999999E-3</v>
      </c>
      <c r="I386" s="83">
        <v>420.88</v>
      </c>
      <c r="J386" s="83">
        <v>0.5</v>
      </c>
    </row>
    <row r="387" spans="1:10" ht="24" customHeight="1" x14ac:dyDescent="0.2">
      <c r="A387" s="79" t="s">
        <v>362</v>
      </c>
      <c r="B387" s="80" t="s">
        <v>393</v>
      </c>
      <c r="C387" s="79" t="s">
        <v>49</v>
      </c>
      <c r="D387" s="79" t="s">
        <v>394</v>
      </c>
      <c r="E387" s="244" t="s">
        <v>339</v>
      </c>
      <c r="F387" s="244"/>
      <c r="G387" s="81" t="s">
        <v>365</v>
      </c>
      <c r="H387" s="82">
        <v>0.1742041</v>
      </c>
      <c r="I387" s="83">
        <v>17.96</v>
      </c>
      <c r="J387" s="83">
        <v>3.12</v>
      </c>
    </row>
    <row r="388" spans="1:10" ht="24" customHeight="1" x14ac:dyDescent="0.2">
      <c r="A388" s="79" t="s">
        <v>362</v>
      </c>
      <c r="B388" s="80" t="s">
        <v>363</v>
      </c>
      <c r="C388" s="79" t="s">
        <v>49</v>
      </c>
      <c r="D388" s="79" t="s">
        <v>364</v>
      </c>
      <c r="E388" s="244" t="s">
        <v>339</v>
      </c>
      <c r="F388" s="244"/>
      <c r="G388" s="81" t="s">
        <v>365</v>
      </c>
      <c r="H388" s="82">
        <v>0.52261230000000003</v>
      </c>
      <c r="I388" s="83">
        <v>22.11</v>
      </c>
      <c r="J388" s="83">
        <v>11.55</v>
      </c>
    </row>
    <row r="389" spans="1:10" ht="24" customHeight="1" x14ac:dyDescent="0.2">
      <c r="A389" s="79" t="s">
        <v>341</v>
      </c>
      <c r="B389" s="80" t="s">
        <v>717</v>
      </c>
      <c r="C389" s="79" t="s">
        <v>49</v>
      </c>
      <c r="D389" s="79" t="s">
        <v>718</v>
      </c>
      <c r="E389" s="244" t="s">
        <v>377</v>
      </c>
      <c r="F389" s="244"/>
      <c r="G389" s="81" t="s">
        <v>438</v>
      </c>
      <c r="H389" s="82">
        <v>1.2273000000000001</v>
      </c>
      <c r="I389" s="83">
        <v>20.94</v>
      </c>
      <c r="J389" s="83">
        <v>25.69</v>
      </c>
    </row>
    <row r="390" spans="1:10" ht="24" customHeight="1" x14ac:dyDescent="0.2">
      <c r="A390" s="79" t="s">
        <v>341</v>
      </c>
      <c r="B390" s="80" t="s">
        <v>515</v>
      </c>
      <c r="C390" s="79" t="s">
        <v>49</v>
      </c>
      <c r="D390" s="79" t="s">
        <v>516</v>
      </c>
      <c r="E390" s="244" t="s">
        <v>377</v>
      </c>
      <c r="F390" s="244"/>
      <c r="G390" s="81" t="s">
        <v>340</v>
      </c>
      <c r="H390" s="82">
        <v>4.2799999999999998E-2</v>
      </c>
      <c r="I390" s="83">
        <v>15.32</v>
      </c>
      <c r="J390" s="83">
        <v>0.65</v>
      </c>
    </row>
    <row r="391" spans="1:10" ht="24" customHeight="1" x14ac:dyDescent="0.2">
      <c r="A391" s="79" t="s">
        <v>341</v>
      </c>
      <c r="B391" s="80" t="s">
        <v>719</v>
      </c>
      <c r="C391" s="79" t="s">
        <v>49</v>
      </c>
      <c r="D391" s="79" t="s">
        <v>720</v>
      </c>
      <c r="E391" s="244" t="s">
        <v>377</v>
      </c>
      <c r="F391" s="244"/>
      <c r="G391" s="81" t="s">
        <v>438</v>
      </c>
      <c r="H391" s="82">
        <v>1</v>
      </c>
      <c r="I391" s="83">
        <v>24.85</v>
      </c>
      <c r="J391" s="83">
        <v>24.85</v>
      </c>
    </row>
    <row r="392" spans="1:10" ht="36" customHeight="1" x14ac:dyDescent="0.2">
      <c r="A392" s="79" t="s">
        <v>341</v>
      </c>
      <c r="B392" s="80" t="s">
        <v>721</v>
      </c>
      <c r="C392" s="79" t="s">
        <v>49</v>
      </c>
      <c r="D392" s="79" t="s">
        <v>722</v>
      </c>
      <c r="E392" s="244" t="s">
        <v>377</v>
      </c>
      <c r="F392" s="244"/>
      <c r="G392" s="81" t="s">
        <v>95</v>
      </c>
      <c r="H392" s="82">
        <v>0.58530000000000004</v>
      </c>
      <c r="I392" s="83">
        <v>61.65</v>
      </c>
      <c r="J392" s="83">
        <v>36.08</v>
      </c>
    </row>
    <row r="393" spans="1:10" ht="36" customHeight="1" x14ac:dyDescent="0.2">
      <c r="A393" s="79" t="s">
        <v>341</v>
      </c>
      <c r="B393" s="80" t="s">
        <v>723</v>
      </c>
      <c r="C393" s="79" t="s">
        <v>338</v>
      </c>
      <c r="D393" s="79" t="s">
        <v>724</v>
      </c>
      <c r="E393" s="244" t="s">
        <v>533</v>
      </c>
      <c r="F393" s="244"/>
      <c r="G393" s="81" t="s">
        <v>534</v>
      </c>
      <c r="H393" s="82">
        <v>4.4000000000000003E-3</v>
      </c>
      <c r="I393" s="83">
        <v>43.35</v>
      </c>
      <c r="J393" s="83">
        <v>0.19</v>
      </c>
    </row>
    <row r="394" spans="1:10" ht="36" customHeight="1" x14ac:dyDescent="0.2">
      <c r="A394" s="79" t="s">
        <v>341</v>
      </c>
      <c r="B394" s="80" t="s">
        <v>725</v>
      </c>
      <c r="C394" s="79" t="s">
        <v>338</v>
      </c>
      <c r="D394" s="79" t="s">
        <v>726</v>
      </c>
      <c r="E394" s="244" t="s">
        <v>533</v>
      </c>
      <c r="F394" s="244"/>
      <c r="G394" s="81" t="s">
        <v>539</v>
      </c>
      <c r="H394" s="82">
        <v>1.9099999999999999E-2</v>
      </c>
      <c r="I394" s="83">
        <v>39.81</v>
      </c>
      <c r="J394" s="83">
        <v>0.76</v>
      </c>
    </row>
    <row r="395" spans="1:10" ht="25.5" x14ac:dyDescent="0.2">
      <c r="A395" s="84"/>
      <c r="B395" s="84"/>
      <c r="C395" s="84"/>
      <c r="D395" s="84"/>
      <c r="E395" s="84" t="s">
        <v>344</v>
      </c>
      <c r="F395" s="85">
        <v>5.1081730769230766</v>
      </c>
      <c r="G395" s="84" t="s">
        <v>345</v>
      </c>
      <c r="H395" s="85">
        <v>5.94</v>
      </c>
      <c r="I395" s="84" t="s">
        <v>346</v>
      </c>
      <c r="J395" s="85">
        <v>11.05</v>
      </c>
    </row>
    <row r="396" spans="1:10" ht="15" thickBot="1" x14ac:dyDescent="0.25">
      <c r="A396" s="84"/>
      <c r="B396" s="84"/>
      <c r="C396" s="84"/>
      <c r="D396" s="84"/>
      <c r="E396" s="84" t="s">
        <v>347</v>
      </c>
      <c r="F396" s="85">
        <v>27.25</v>
      </c>
      <c r="G396" s="84"/>
      <c r="H396" s="245" t="s">
        <v>348</v>
      </c>
      <c r="I396" s="245"/>
      <c r="J396" s="85">
        <v>130.63999999999999</v>
      </c>
    </row>
    <row r="397" spans="1:10" ht="0.95" customHeight="1" thickTop="1" x14ac:dyDescent="0.2">
      <c r="A397" s="72"/>
      <c r="B397" s="72"/>
      <c r="C397" s="72"/>
      <c r="D397" s="72"/>
      <c r="E397" s="72"/>
      <c r="F397" s="72"/>
      <c r="G397" s="72"/>
      <c r="H397" s="72"/>
      <c r="I397" s="72"/>
      <c r="J397" s="72"/>
    </row>
    <row r="398" spans="1:10" ht="18" customHeight="1" x14ac:dyDescent="0.2">
      <c r="A398" s="86" t="s">
        <v>727</v>
      </c>
      <c r="B398" s="87" t="s">
        <v>329</v>
      </c>
      <c r="C398" s="86" t="s">
        <v>330</v>
      </c>
      <c r="D398" s="86" t="s">
        <v>331</v>
      </c>
      <c r="E398" s="246" t="s">
        <v>332</v>
      </c>
      <c r="F398" s="246"/>
      <c r="G398" s="88" t="s">
        <v>333</v>
      </c>
      <c r="H398" s="87" t="s">
        <v>334</v>
      </c>
      <c r="I398" s="87" t="s">
        <v>335</v>
      </c>
      <c r="J398" s="87" t="s">
        <v>258</v>
      </c>
    </row>
    <row r="399" spans="1:10" ht="36" customHeight="1" x14ac:dyDescent="0.2">
      <c r="A399" s="67" t="s">
        <v>336</v>
      </c>
      <c r="B399" s="68" t="s">
        <v>728</v>
      </c>
      <c r="C399" s="67" t="s">
        <v>49</v>
      </c>
      <c r="D399" s="67" t="s">
        <v>126</v>
      </c>
      <c r="E399" s="247" t="s">
        <v>729</v>
      </c>
      <c r="F399" s="247"/>
      <c r="G399" s="69" t="s">
        <v>127</v>
      </c>
      <c r="H399" s="70">
        <v>1</v>
      </c>
      <c r="I399" s="71">
        <v>1.75</v>
      </c>
      <c r="J399" s="71">
        <v>1.75</v>
      </c>
    </row>
    <row r="400" spans="1:10" ht="48" customHeight="1" x14ac:dyDescent="0.2">
      <c r="A400" s="79" t="s">
        <v>341</v>
      </c>
      <c r="B400" s="80" t="s">
        <v>730</v>
      </c>
      <c r="C400" s="79" t="s">
        <v>338</v>
      </c>
      <c r="D400" s="79" t="s">
        <v>731</v>
      </c>
      <c r="E400" s="244" t="s">
        <v>533</v>
      </c>
      <c r="F400" s="244"/>
      <c r="G400" s="81" t="s">
        <v>534</v>
      </c>
      <c r="H400" s="82">
        <v>8.9717000000000009E-3</v>
      </c>
      <c r="I400" s="83">
        <v>170.24</v>
      </c>
      <c r="J400" s="83">
        <v>1.52</v>
      </c>
    </row>
    <row r="401" spans="1:10" ht="48" customHeight="1" x14ac:dyDescent="0.2">
      <c r="A401" s="79" t="s">
        <v>341</v>
      </c>
      <c r="B401" s="80" t="s">
        <v>732</v>
      </c>
      <c r="C401" s="79" t="s">
        <v>338</v>
      </c>
      <c r="D401" s="79" t="s">
        <v>733</v>
      </c>
      <c r="E401" s="244" t="s">
        <v>533</v>
      </c>
      <c r="F401" s="244"/>
      <c r="G401" s="81" t="s">
        <v>539</v>
      </c>
      <c r="H401" s="82">
        <v>3.8727000000000002E-3</v>
      </c>
      <c r="I401" s="83">
        <v>59.48</v>
      </c>
      <c r="J401" s="83">
        <v>0.23</v>
      </c>
    </row>
    <row r="402" spans="1:10" ht="25.5" x14ac:dyDescent="0.2">
      <c r="A402" s="84"/>
      <c r="B402" s="84"/>
      <c r="C402" s="84"/>
      <c r="D402" s="84"/>
      <c r="E402" s="84" t="s">
        <v>344</v>
      </c>
      <c r="F402" s="85">
        <v>0</v>
      </c>
      <c r="G402" s="84" t="s">
        <v>345</v>
      </c>
      <c r="H402" s="85">
        <v>0</v>
      </c>
      <c r="I402" s="84" t="s">
        <v>346</v>
      </c>
      <c r="J402" s="85">
        <v>0</v>
      </c>
    </row>
    <row r="403" spans="1:10" ht="15" thickBot="1" x14ac:dyDescent="0.25">
      <c r="A403" s="84"/>
      <c r="B403" s="84"/>
      <c r="C403" s="84"/>
      <c r="D403" s="84"/>
      <c r="E403" s="84" t="s">
        <v>347</v>
      </c>
      <c r="F403" s="85">
        <v>0.46</v>
      </c>
      <c r="G403" s="84"/>
      <c r="H403" s="245" t="s">
        <v>348</v>
      </c>
      <c r="I403" s="245"/>
      <c r="J403" s="85">
        <v>2.21</v>
      </c>
    </row>
    <row r="404" spans="1:10" ht="0.95" customHeight="1" thickTop="1" x14ac:dyDescent="0.2">
      <c r="A404" s="72"/>
      <c r="B404" s="72"/>
      <c r="C404" s="72"/>
      <c r="D404" s="72"/>
      <c r="E404" s="72"/>
      <c r="F404" s="72"/>
      <c r="G404" s="72"/>
      <c r="H404" s="72"/>
      <c r="I404" s="72"/>
      <c r="J404" s="72"/>
    </row>
    <row r="405" spans="1:10" ht="18" customHeight="1" x14ac:dyDescent="0.2">
      <c r="A405" s="86" t="s">
        <v>734</v>
      </c>
      <c r="B405" s="87" t="s">
        <v>329</v>
      </c>
      <c r="C405" s="86" t="s">
        <v>330</v>
      </c>
      <c r="D405" s="86" t="s">
        <v>331</v>
      </c>
      <c r="E405" s="246" t="s">
        <v>332</v>
      </c>
      <c r="F405" s="246"/>
      <c r="G405" s="88" t="s">
        <v>333</v>
      </c>
      <c r="H405" s="87" t="s">
        <v>334</v>
      </c>
      <c r="I405" s="87" t="s">
        <v>335</v>
      </c>
      <c r="J405" s="87" t="s">
        <v>258</v>
      </c>
    </row>
    <row r="406" spans="1:10" ht="36" customHeight="1" x14ac:dyDescent="0.2">
      <c r="A406" s="67" t="s">
        <v>336</v>
      </c>
      <c r="B406" s="68" t="s">
        <v>735</v>
      </c>
      <c r="C406" s="67" t="s">
        <v>49</v>
      </c>
      <c r="D406" s="67" t="s">
        <v>736</v>
      </c>
      <c r="E406" s="247" t="s">
        <v>467</v>
      </c>
      <c r="F406" s="247"/>
      <c r="G406" s="69" t="s">
        <v>361</v>
      </c>
      <c r="H406" s="70">
        <v>1</v>
      </c>
      <c r="I406" s="71">
        <v>9.1999999999999993</v>
      </c>
      <c r="J406" s="71">
        <v>9.1999999999999993</v>
      </c>
    </row>
    <row r="407" spans="1:10" ht="24" customHeight="1" x14ac:dyDescent="0.2">
      <c r="A407" s="79" t="s">
        <v>362</v>
      </c>
      <c r="B407" s="80" t="s">
        <v>366</v>
      </c>
      <c r="C407" s="79" t="s">
        <v>49</v>
      </c>
      <c r="D407" s="79" t="s">
        <v>367</v>
      </c>
      <c r="E407" s="244" t="s">
        <v>339</v>
      </c>
      <c r="F407" s="244"/>
      <c r="G407" s="81" t="s">
        <v>365</v>
      </c>
      <c r="H407" s="82">
        <v>0.52463890000000002</v>
      </c>
      <c r="I407" s="83">
        <v>17.54</v>
      </c>
      <c r="J407" s="83">
        <v>9.1999999999999993</v>
      </c>
    </row>
    <row r="408" spans="1:10" ht="25.5" x14ac:dyDescent="0.2">
      <c r="A408" s="84"/>
      <c r="B408" s="84"/>
      <c r="C408" s="84"/>
      <c r="D408" s="84"/>
      <c r="E408" s="84" t="s">
        <v>344</v>
      </c>
      <c r="F408" s="85">
        <v>2.9632026627218937</v>
      </c>
      <c r="G408" s="84" t="s">
        <v>345</v>
      </c>
      <c r="H408" s="85">
        <v>3.45</v>
      </c>
      <c r="I408" s="84" t="s">
        <v>346</v>
      </c>
      <c r="J408" s="85">
        <v>6.41</v>
      </c>
    </row>
    <row r="409" spans="1:10" ht="15" thickBot="1" x14ac:dyDescent="0.25">
      <c r="A409" s="84"/>
      <c r="B409" s="84"/>
      <c r="C409" s="84"/>
      <c r="D409" s="84"/>
      <c r="E409" s="84" t="s">
        <v>347</v>
      </c>
      <c r="F409" s="85">
        <v>2.42</v>
      </c>
      <c r="G409" s="84"/>
      <c r="H409" s="245" t="s">
        <v>348</v>
      </c>
      <c r="I409" s="245"/>
      <c r="J409" s="85">
        <v>11.62</v>
      </c>
    </row>
    <row r="410" spans="1:10" ht="0.95" customHeight="1" thickTop="1" x14ac:dyDescent="0.2">
      <c r="A410" s="72"/>
      <c r="B410" s="72"/>
      <c r="C410" s="72"/>
      <c r="D410" s="72"/>
      <c r="E410" s="72"/>
      <c r="F410" s="72"/>
      <c r="G410" s="72"/>
      <c r="H410" s="72"/>
      <c r="I410" s="72"/>
      <c r="J410" s="72"/>
    </row>
    <row r="411" spans="1:10" ht="18" customHeight="1" x14ac:dyDescent="0.2">
      <c r="A411" s="86" t="s">
        <v>737</v>
      </c>
      <c r="B411" s="87" t="s">
        <v>329</v>
      </c>
      <c r="C411" s="86" t="s">
        <v>330</v>
      </c>
      <c r="D411" s="86" t="s">
        <v>331</v>
      </c>
      <c r="E411" s="246" t="s">
        <v>332</v>
      </c>
      <c r="F411" s="246"/>
      <c r="G411" s="88" t="s">
        <v>333</v>
      </c>
      <c r="H411" s="87" t="s">
        <v>334</v>
      </c>
      <c r="I411" s="87" t="s">
        <v>335</v>
      </c>
      <c r="J411" s="87" t="s">
        <v>258</v>
      </c>
    </row>
    <row r="412" spans="1:10" ht="24" customHeight="1" x14ac:dyDescent="0.2">
      <c r="A412" s="67" t="s">
        <v>336</v>
      </c>
      <c r="B412" s="68" t="s">
        <v>738</v>
      </c>
      <c r="C412" s="67" t="s">
        <v>49</v>
      </c>
      <c r="D412" s="67" t="s">
        <v>739</v>
      </c>
      <c r="E412" s="247" t="s">
        <v>429</v>
      </c>
      <c r="F412" s="247"/>
      <c r="G412" s="69" t="s">
        <v>95</v>
      </c>
      <c r="H412" s="70">
        <v>1</v>
      </c>
      <c r="I412" s="71">
        <v>9.8000000000000007</v>
      </c>
      <c r="J412" s="71">
        <v>9.8000000000000007</v>
      </c>
    </row>
    <row r="413" spans="1:10" ht="24" customHeight="1" x14ac:dyDescent="0.2">
      <c r="A413" s="79" t="s">
        <v>362</v>
      </c>
      <c r="B413" s="80" t="s">
        <v>366</v>
      </c>
      <c r="C413" s="79" t="s">
        <v>49</v>
      </c>
      <c r="D413" s="79" t="s">
        <v>367</v>
      </c>
      <c r="E413" s="244" t="s">
        <v>339</v>
      </c>
      <c r="F413" s="244"/>
      <c r="G413" s="81" t="s">
        <v>365</v>
      </c>
      <c r="H413" s="82">
        <v>0.36028880000000002</v>
      </c>
      <c r="I413" s="83">
        <v>17.54</v>
      </c>
      <c r="J413" s="83">
        <v>6.31</v>
      </c>
    </row>
    <row r="414" spans="1:10" ht="24" customHeight="1" x14ac:dyDescent="0.2">
      <c r="A414" s="79" t="s">
        <v>341</v>
      </c>
      <c r="B414" s="80" t="s">
        <v>740</v>
      </c>
      <c r="C414" s="79" t="s">
        <v>49</v>
      </c>
      <c r="D414" s="79" t="s">
        <v>741</v>
      </c>
      <c r="E414" s="244" t="s">
        <v>377</v>
      </c>
      <c r="F414" s="244"/>
      <c r="G414" s="81" t="s">
        <v>397</v>
      </c>
      <c r="H414" s="82">
        <v>0.4</v>
      </c>
      <c r="I414" s="83">
        <v>8.74</v>
      </c>
      <c r="J414" s="83">
        <v>3.49</v>
      </c>
    </row>
    <row r="415" spans="1:10" ht="25.5" x14ac:dyDescent="0.2">
      <c r="A415" s="84"/>
      <c r="B415" s="84"/>
      <c r="C415" s="84"/>
      <c r="D415" s="84"/>
      <c r="E415" s="84" t="s">
        <v>344</v>
      </c>
      <c r="F415" s="85">
        <v>2.0340236686390534</v>
      </c>
      <c r="G415" s="84" t="s">
        <v>345</v>
      </c>
      <c r="H415" s="85">
        <v>2.37</v>
      </c>
      <c r="I415" s="84" t="s">
        <v>346</v>
      </c>
      <c r="J415" s="85">
        <v>4.4000000000000004</v>
      </c>
    </row>
    <row r="416" spans="1:10" ht="15" thickBot="1" x14ac:dyDescent="0.25">
      <c r="A416" s="84"/>
      <c r="B416" s="84"/>
      <c r="C416" s="84"/>
      <c r="D416" s="84"/>
      <c r="E416" s="84" t="s">
        <v>347</v>
      </c>
      <c r="F416" s="85">
        <v>2.58</v>
      </c>
      <c r="G416" s="84"/>
      <c r="H416" s="245" t="s">
        <v>348</v>
      </c>
      <c r="I416" s="245"/>
      <c r="J416" s="85">
        <v>12.38</v>
      </c>
    </row>
    <row r="417" spans="1:10" ht="0.95" customHeight="1" thickTop="1" x14ac:dyDescent="0.2">
      <c r="A417" s="72"/>
      <c r="B417" s="72"/>
      <c r="C417" s="72"/>
      <c r="D417" s="72"/>
      <c r="E417" s="72"/>
      <c r="F417" s="72"/>
      <c r="G417" s="72"/>
      <c r="H417" s="72"/>
      <c r="I417" s="72"/>
      <c r="J417" s="72"/>
    </row>
    <row r="418" spans="1:10" ht="18" customHeight="1" x14ac:dyDescent="0.2">
      <c r="A418" s="86" t="s">
        <v>742</v>
      </c>
      <c r="B418" s="87" t="s">
        <v>329</v>
      </c>
      <c r="C418" s="86" t="s">
        <v>330</v>
      </c>
      <c r="D418" s="86" t="s">
        <v>331</v>
      </c>
      <c r="E418" s="246" t="s">
        <v>332</v>
      </c>
      <c r="F418" s="246"/>
      <c r="G418" s="88" t="s">
        <v>333</v>
      </c>
      <c r="H418" s="87" t="s">
        <v>334</v>
      </c>
      <c r="I418" s="87" t="s">
        <v>335</v>
      </c>
      <c r="J418" s="87" t="s">
        <v>258</v>
      </c>
    </row>
    <row r="419" spans="1:10" ht="24" customHeight="1" x14ac:dyDescent="0.2">
      <c r="A419" s="67" t="s">
        <v>336</v>
      </c>
      <c r="B419" s="68" t="s">
        <v>743</v>
      </c>
      <c r="C419" s="67" t="s">
        <v>49</v>
      </c>
      <c r="D419" s="67" t="s">
        <v>744</v>
      </c>
      <c r="E419" s="247" t="s">
        <v>339</v>
      </c>
      <c r="F419" s="247"/>
      <c r="G419" s="69" t="s">
        <v>95</v>
      </c>
      <c r="H419" s="70">
        <v>1</v>
      </c>
      <c r="I419" s="71">
        <v>4.13</v>
      </c>
      <c r="J419" s="71">
        <v>4.13</v>
      </c>
    </row>
    <row r="420" spans="1:10" ht="24" customHeight="1" x14ac:dyDescent="0.2">
      <c r="A420" s="79" t="s">
        <v>362</v>
      </c>
      <c r="B420" s="80" t="s">
        <v>366</v>
      </c>
      <c r="C420" s="79" t="s">
        <v>49</v>
      </c>
      <c r="D420" s="79" t="s">
        <v>367</v>
      </c>
      <c r="E420" s="244" t="s">
        <v>339</v>
      </c>
      <c r="F420" s="244"/>
      <c r="G420" s="81" t="s">
        <v>365</v>
      </c>
      <c r="H420" s="82">
        <v>0.23601079999999999</v>
      </c>
      <c r="I420" s="83">
        <v>17.54</v>
      </c>
      <c r="J420" s="83">
        <v>4.13</v>
      </c>
    </row>
    <row r="421" spans="1:10" ht="25.5" x14ac:dyDescent="0.2">
      <c r="A421" s="84"/>
      <c r="B421" s="84"/>
      <c r="C421" s="84"/>
      <c r="D421" s="84"/>
      <c r="E421" s="84" t="s">
        <v>344</v>
      </c>
      <c r="F421" s="85">
        <v>1.331360946745562</v>
      </c>
      <c r="G421" s="84" t="s">
        <v>345</v>
      </c>
      <c r="H421" s="85">
        <v>1.55</v>
      </c>
      <c r="I421" s="84" t="s">
        <v>346</v>
      </c>
      <c r="J421" s="85">
        <v>2.88</v>
      </c>
    </row>
    <row r="422" spans="1:10" ht="15" thickBot="1" x14ac:dyDescent="0.25">
      <c r="A422" s="84"/>
      <c r="B422" s="84"/>
      <c r="C422" s="84"/>
      <c r="D422" s="84"/>
      <c r="E422" s="84" t="s">
        <v>347</v>
      </c>
      <c r="F422" s="85">
        <v>1.08</v>
      </c>
      <c r="G422" s="84"/>
      <c r="H422" s="245" t="s">
        <v>348</v>
      </c>
      <c r="I422" s="245"/>
      <c r="J422" s="85">
        <v>5.21</v>
      </c>
    </row>
    <row r="423" spans="1:10" ht="0.95" customHeight="1" thickTop="1" x14ac:dyDescent="0.2">
      <c r="A423" s="72"/>
      <c r="B423" s="72"/>
      <c r="C423" s="72"/>
      <c r="D423" s="72"/>
      <c r="E423" s="72"/>
      <c r="F423" s="72"/>
      <c r="G423" s="72"/>
      <c r="H423" s="72"/>
      <c r="I423" s="72"/>
      <c r="J423" s="72"/>
    </row>
    <row r="424" spans="1:10" ht="18" customHeight="1" x14ac:dyDescent="0.2">
      <c r="A424" s="86" t="s">
        <v>745</v>
      </c>
      <c r="B424" s="87" t="s">
        <v>329</v>
      </c>
      <c r="C424" s="86" t="s">
        <v>330</v>
      </c>
      <c r="D424" s="86" t="s">
        <v>331</v>
      </c>
      <c r="E424" s="246" t="s">
        <v>332</v>
      </c>
      <c r="F424" s="246"/>
      <c r="G424" s="88" t="s">
        <v>333</v>
      </c>
      <c r="H424" s="87" t="s">
        <v>334</v>
      </c>
      <c r="I424" s="87" t="s">
        <v>335</v>
      </c>
      <c r="J424" s="87" t="s">
        <v>258</v>
      </c>
    </row>
    <row r="425" spans="1:10" ht="24" customHeight="1" x14ac:dyDescent="0.2">
      <c r="A425" s="67" t="s">
        <v>336</v>
      </c>
      <c r="B425" s="68" t="s">
        <v>746</v>
      </c>
      <c r="C425" s="67" t="s">
        <v>69</v>
      </c>
      <c r="D425" s="67" t="s">
        <v>747</v>
      </c>
      <c r="E425" s="247" t="s">
        <v>320</v>
      </c>
      <c r="F425" s="247"/>
      <c r="G425" s="69" t="s">
        <v>132</v>
      </c>
      <c r="H425" s="70">
        <v>1</v>
      </c>
      <c r="I425" s="71">
        <v>3555.01</v>
      </c>
      <c r="J425" s="71">
        <v>3555.01</v>
      </c>
    </row>
    <row r="426" spans="1:10" ht="24" customHeight="1" x14ac:dyDescent="0.2">
      <c r="A426" s="79" t="s">
        <v>362</v>
      </c>
      <c r="B426" s="80" t="s">
        <v>748</v>
      </c>
      <c r="C426" s="79" t="s">
        <v>49</v>
      </c>
      <c r="D426" s="79" t="s">
        <v>749</v>
      </c>
      <c r="E426" s="244" t="s">
        <v>339</v>
      </c>
      <c r="F426" s="244"/>
      <c r="G426" s="81" t="s">
        <v>365</v>
      </c>
      <c r="H426" s="82">
        <v>1.8565414</v>
      </c>
      <c r="I426" s="83">
        <v>17.64</v>
      </c>
      <c r="J426" s="83">
        <v>32.74</v>
      </c>
    </row>
    <row r="427" spans="1:10" ht="24" customHeight="1" x14ac:dyDescent="0.2">
      <c r="A427" s="79" t="s">
        <v>362</v>
      </c>
      <c r="B427" s="80" t="s">
        <v>750</v>
      </c>
      <c r="C427" s="79" t="s">
        <v>49</v>
      </c>
      <c r="D427" s="79" t="s">
        <v>751</v>
      </c>
      <c r="E427" s="244" t="s">
        <v>339</v>
      </c>
      <c r="F427" s="244"/>
      <c r="G427" s="81" t="s">
        <v>365</v>
      </c>
      <c r="H427" s="82">
        <v>1.3924074</v>
      </c>
      <c r="I427" s="83">
        <v>21.84</v>
      </c>
      <c r="J427" s="83">
        <v>30.41</v>
      </c>
    </row>
    <row r="428" spans="1:10" ht="24" customHeight="1" x14ac:dyDescent="0.2">
      <c r="A428" s="79" t="s">
        <v>362</v>
      </c>
      <c r="B428" s="80" t="s">
        <v>370</v>
      </c>
      <c r="C428" s="79" t="s">
        <v>49</v>
      </c>
      <c r="D428" s="79" t="s">
        <v>371</v>
      </c>
      <c r="E428" s="244" t="s">
        <v>339</v>
      </c>
      <c r="F428" s="244"/>
      <c r="G428" s="81" t="s">
        <v>365</v>
      </c>
      <c r="H428" s="82">
        <v>1.3924074</v>
      </c>
      <c r="I428" s="83">
        <v>22.33</v>
      </c>
      <c r="J428" s="83">
        <v>31.09</v>
      </c>
    </row>
    <row r="429" spans="1:10" ht="24" customHeight="1" x14ac:dyDescent="0.2">
      <c r="A429" s="79" t="s">
        <v>341</v>
      </c>
      <c r="B429" s="80" t="s">
        <v>752</v>
      </c>
      <c r="C429" s="79" t="s">
        <v>69</v>
      </c>
      <c r="D429" s="79" t="s">
        <v>753</v>
      </c>
      <c r="E429" s="244" t="s">
        <v>377</v>
      </c>
      <c r="F429" s="244"/>
      <c r="G429" s="81" t="s">
        <v>438</v>
      </c>
      <c r="H429" s="82">
        <v>3</v>
      </c>
      <c r="I429" s="83">
        <v>0.21</v>
      </c>
      <c r="J429" s="83">
        <v>0.63</v>
      </c>
    </row>
    <row r="430" spans="1:10" ht="24" customHeight="1" x14ac:dyDescent="0.2">
      <c r="A430" s="79" t="s">
        <v>341</v>
      </c>
      <c r="B430" s="80" t="s">
        <v>754</v>
      </c>
      <c r="C430" s="79" t="s">
        <v>69</v>
      </c>
      <c r="D430" s="79" t="s">
        <v>755</v>
      </c>
      <c r="E430" s="244" t="s">
        <v>377</v>
      </c>
      <c r="F430" s="244"/>
      <c r="G430" s="81" t="s">
        <v>132</v>
      </c>
      <c r="H430" s="82">
        <v>1</v>
      </c>
      <c r="I430" s="83">
        <v>124.78</v>
      </c>
      <c r="J430" s="83">
        <v>124.78</v>
      </c>
    </row>
    <row r="431" spans="1:10" ht="24" customHeight="1" x14ac:dyDescent="0.2">
      <c r="A431" s="79" t="s">
        <v>341</v>
      </c>
      <c r="B431" s="80" t="s">
        <v>756</v>
      </c>
      <c r="C431" s="79" t="s">
        <v>69</v>
      </c>
      <c r="D431" s="79" t="s">
        <v>757</v>
      </c>
      <c r="E431" s="244" t="s">
        <v>377</v>
      </c>
      <c r="F431" s="244"/>
      <c r="G431" s="81" t="s">
        <v>132</v>
      </c>
      <c r="H431" s="82">
        <v>1</v>
      </c>
      <c r="I431" s="83">
        <v>3222</v>
      </c>
      <c r="J431" s="83">
        <v>3222</v>
      </c>
    </row>
    <row r="432" spans="1:10" ht="24" customHeight="1" x14ac:dyDescent="0.2">
      <c r="A432" s="79" t="s">
        <v>341</v>
      </c>
      <c r="B432" s="80" t="s">
        <v>758</v>
      </c>
      <c r="C432" s="79" t="s">
        <v>69</v>
      </c>
      <c r="D432" s="79" t="s">
        <v>759</v>
      </c>
      <c r="E432" s="244" t="s">
        <v>377</v>
      </c>
      <c r="F432" s="244"/>
      <c r="G432" s="81" t="s">
        <v>132</v>
      </c>
      <c r="H432" s="82">
        <v>4</v>
      </c>
      <c r="I432" s="83">
        <v>28.34</v>
      </c>
      <c r="J432" s="83">
        <v>113.36</v>
      </c>
    </row>
    <row r="433" spans="1:10" ht="25.5" x14ac:dyDescent="0.2">
      <c r="A433" s="84"/>
      <c r="B433" s="84"/>
      <c r="C433" s="84"/>
      <c r="D433" s="84"/>
      <c r="E433" s="84" t="s">
        <v>344</v>
      </c>
      <c r="F433" s="85">
        <v>32.590606508875737</v>
      </c>
      <c r="G433" s="84" t="s">
        <v>345</v>
      </c>
      <c r="H433" s="85">
        <v>37.909999999999997</v>
      </c>
      <c r="I433" s="84" t="s">
        <v>346</v>
      </c>
      <c r="J433" s="85">
        <v>70.5</v>
      </c>
    </row>
    <row r="434" spans="1:10" ht="15" thickBot="1" x14ac:dyDescent="0.25">
      <c r="A434" s="84"/>
      <c r="B434" s="84"/>
      <c r="C434" s="84"/>
      <c r="D434" s="84"/>
      <c r="E434" s="84" t="s">
        <v>347</v>
      </c>
      <c r="F434" s="85">
        <v>937.1</v>
      </c>
      <c r="G434" s="84"/>
      <c r="H434" s="245" t="s">
        <v>348</v>
      </c>
      <c r="I434" s="245"/>
      <c r="J434" s="85">
        <v>4492.1099999999997</v>
      </c>
    </row>
    <row r="435" spans="1:10" ht="0.95" customHeight="1" thickTop="1" x14ac:dyDescent="0.2">
      <c r="A435" s="72"/>
      <c r="B435" s="72"/>
      <c r="C435" s="72"/>
      <c r="D435" s="72"/>
      <c r="E435" s="72"/>
      <c r="F435" s="72"/>
      <c r="G435" s="72"/>
      <c r="H435" s="72"/>
      <c r="I435" s="72"/>
      <c r="J435" s="72"/>
    </row>
    <row r="436" spans="1:10" ht="18" customHeight="1" x14ac:dyDescent="0.2">
      <c r="A436" s="86" t="s">
        <v>760</v>
      </c>
      <c r="B436" s="87" t="s">
        <v>329</v>
      </c>
      <c r="C436" s="86" t="s">
        <v>330</v>
      </c>
      <c r="D436" s="86" t="s">
        <v>331</v>
      </c>
      <c r="E436" s="246" t="s">
        <v>332</v>
      </c>
      <c r="F436" s="246"/>
      <c r="G436" s="88" t="s">
        <v>333</v>
      </c>
      <c r="H436" s="87" t="s">
        <v>334</v>
      </c>
      <c r="I436" s="87" t="s">
        <v>335</v>
      </c>
      <c r="J436" s="87" t="s">
        <v>258</v>
      </c>
    </row>
    <row r="437" spans="1:10" ht="48" customHeight="1" x14ac:dyDescent="0.2">
      <c r="A437" s="67" t="s">
        <v>336</v>
      </c>
      <c r="B437" s="68" t="s">
        <v>761</v>
      </c>
      <c r="C437" s="67" t="s">
        <v>49</v>
      </c>
      <c r="D437" s="67" t="s">
        <v>119</v>
      </c>
      <c r="E437" s="247" t="s">
        <v>360</v>
      </c>
      <c r="F437" s="247"/>
      <c r="G437" s="69" t="s">
        <v>340</v>
      </c>
      <c r="H437" s="70">
        <v>1</v>
      </c>
      <c r="I437" s="71">
        <v>15.37</v>
      </c>
      <c r="J437" s="71">
        <v>15.37</v>
      </c>
    </row>
    <row r="438" spans="1:10" ht="36" customHeight="1" x14ac:dyDescent="0.2">
      <c r="A438" s="79" t="s">
        <v>362</v>
      </c>
      <c r="B438" s="80" t="s">
        <v>762</v>
      </c>
      <c r="C438" s="79" t="s">
        <v>49</v>
      </c>
      <c r="D438" s="79" t="s">
        <v>763</v>
      </c>
      <c r="E438" s="244" t="s">
        <v>360</v>
      </c>
      <c r="F438" s="244"/>
      <c r="G438" s="81" t="s">
        <v>340</v>
      </c>
      <c r="H438" s="82">
        <v>1</v>
      </c>
      <c r="I438" s="83">
        <v>10.7</v>
      </c>
      <c r="J438" s="83">
        <v>10.7</v>
      </c>
    </row>
    <row r="439" spans="1:10" ht="24" customHeight="1" x14ac:dyDescent="0.2">
      <c r="A439" s="79" t="s">
        <v>362</v>
      </c>
      <c r="B439" s="80" t="s">
        <v>456</v>
      </c>
      <c r="C439" s="79" t="s">
        <v>49</v>
      </c>
      <c r="D439" s="79" t="s">
        <v>457</v>
      </c>
      <c r="E439" s="244" t="s">
        <v>339</v>
      </c>
      <c r="F439" s="244"/>
      <c r="G439" s="81" t="s">
        <v>365</v>
      </c>
      <c r="H439" s="82">
        <v>2.64649E-2</v>
      </c>
      <c r="I439" s="83">
        <v>18.03</v>
      </c>
      <c r="J439" s="83">
        <v>0.47</v>
      </c>
    </row>
    <row r="440" spans="1:10" ht="24" customHeight="1" x14ac:dyDescent="0.2">
      <c r="A440" s="79" t="s">
        <v>362</v>
      </c>
      <c r="B440" s="80" t="s">
        <v>368</v>
      </c>
      <c r="C440" s="79" t="s">
        <v>49</v>
      </c>
      <c r="D440" s="79" t="s">
        <v>369</v>
      </c>
      <c r="E440" s="244" t="s">
        <v>339</v>
      </c>
      <c r="F440" s="244"/>
      <c r="G440" s="81" t="s">
        <v>365</v>
      </c>
      <c r="H440" s="82">
        <v>0.1618898</v>
      </c>
      <c r="I440" s="83">
        <v>22.21</v>
      </c>
      <c r="J440" s="83">
        <v>3.59</v>
      </c>
    </row>
    <row r="441" spans="1:10" ht="24" customHeight="1" x14ac:dyDescent="0.2">
      <c r="A441" s="79" t="s">
        <v>341</v>
      </c>
      <c r="B441" s="80" t="s">
        <v>458</v>
      </c>
      <c r="C441" s="79" t="s">
        <v>49</v>
      </c>
      <c r="D441" s="79" t="s">
        <v>459</v>
      </c>
      <c r="E441" s="244" t="s">
        <v>377</v>
      </c>
      <c r="F441" s="244"/>
      <c r="G441" s="81" t="s">
        <v>340</v>
      </c>
      <c r="H441" s="82">
        <v>2.5000000000000001E-2</v>
      </c>
      <c r="I441" s="83">
        <v>14.85</v>
      </c>
      <c r="J441" s="83">
        <v>0.37</v>
      </c>
    </row>
    <row r="442" spans="1:10" ht="36" customHeight="1" x14ac:dyDescent="0.2">
      <c r="A442" s="79" t="s">
        <v>341</v>
      </c>
      <c r="B442" s="80" t="s">
        <v>460</v>
      </c>
      <c r="C442" s="79" t="s">
        <v>49</v>
      </c>
      <c r="D442" s="79" t="s">
        <v>461</v>
      </c>
      <c r="E442" s="244" t="s">
        <v>377</v>
      </c>
      <c r="F442" s="244"/>
      <c r="G442" s="81" t="s">
        <v>132</v>
      </c>
      <c r="H442" s="82">
        <v>1.19</v>
      </c>
      <c r="I442" s="83">
        <v>0.21</v>
      </c>
      <c r="J442" s="83">
        <v>0.24</v>
      </c>
    </row>
    <row r="443" spans="1:10" ht="25.5" x14ac:dyDescent="0.2">
      <c r="A443" s="84"/>
      <c r="B443" s="84"/>
      <c r="C443" s="84"/>
      <c r="D443" s="84"/>
      <c r="E443" s="84" t="s">
        <v>344</v>
      </c>
      <c r="F443" s="85">
        <v>2.0617603550295858</v>
      </c>
      <c r="G443" s="84" t="s">
        <v>345</v>
      </c>
      <c r="H443" s="85">
        <v>2.4</v>
      </c>
      <c r="I443" s="84" t="s">
        <v>346</v>
      </c>
      <c r="J443" s="85">
        <v>4.46</v>
      </c>
    </row>
    <row r="444" spans="1:10" ht="15" thickBot="1" x14ac:dyDescent="0.25">
      <c r="A444" s="84"/>
      <c r="B444" s="84"/>
      <c r="C444" s="84"/>
      <c r="D444" s="84"/>
      <c r="E444" s="84" t="s">
        <v>347</v>
      </c>
      <c r="F444" s="85">
        <v>4.05</v>
      </c>
      <c r="G444" s="84"/>
      <c r="H444" s="245" t="s">
        <v>348</v>
      </c>
      <c r="I444" s="245"/>
      <c r="J444" s="85">
        <v>19.420000000000002</v>
      </c>
    </row>
    <row r="445" spans="1:10" ht="0.95" customHeight="1" thickTop="1" x14ac:dyDescent="0.2">
      <c r="A445" s="72"/>
      <c r="B445" s="72"/>
      <c r="C445" s="72"/>
      <c r="D445" s="72"/>
      <c r="E445" s="72"/>
      <c r="F445" s="72"/>
      <c r="G445" s="72"/>
      <c r="H445" s="72"/>
      <c r="I445" s="72"/>
      <c r="J445" s="72"/>
    </row>
    <row r="446" spans="1:10" ht="18" customHeight="1" x14ac:dyDescent="0.2">
      <c r="A446" s="86" t="s">
        <v>764</v>
      </c>
      <c r="B446" s="87" t="s">
        <v>329</v>
      </c>
      <c r="C446" s="86" t="s">
        <v>330</v>
      </c>
      <c r="D446" s="86" t="s">
        <v>331</v>
      </c>
      <c r="E446" s="246" t="s">
        <v>332</v>
      </c>
      <c r="F446" s="246"/>
      <c r="G446" s="88" t="s">
        <v>333</v>
      </c>
      <c r="H446" s="87" t="s">
        <v>334</v>
      </c>
      <c r="I446" s="87" t="s">
        <v>335</v>
      </c>
      <c r="J446" s="87" t="s">
        <v>258</v>
      </c>
    </row>
    <row r="447" spans="1:10" ht="24" customHeight="1" x14ac:dyDescent="0.2">
      <c r="A447" s="67" t="s">
        <v>336</v>
      </c>
      <c r="B447" s="68" t="s">
        <v>765</v>
      </c>
      <c r="C447" s="67" t="s">
        <v>89</v>
      </c>
      <c r="D447" s="67" t="s">
        <v>131</v>
      </c>
      <c r="E447" s="247" t="s">
        <v>766</v>
      </c>
      <c r="F447" s="247"/>
      <c r="G447" s="69" t="s">
        <v>132</v>
      </c>
      <c r="H447" s="70">
        <v>1</v>
      </c>
      <c r="I447" s="71">
        <v>2544.64</v>
      </c>
      <c r="J447" s="71">
        <v>2544.64</v>
      </c>
    </row>
    <row r="448" spans="1:10" ht="24" customHeight="1" x14ac:dyDescent="0.2">
      <c r="A448" s="79" t="s">
        <v>362</v>
      </c>
      <c r="B448" s="80" t="s">
        <v>767</v>
      </c>
      <c r="C448" s="79" t="s">
        <v>49</v>
      </c>
      <c r="D448" s="79" t="s">
        <v>768</v>
      </c>
      <c r="E448" s="244" t="s">
        <v>339</v>
      </c>
      <c r="F448" s="244"/>
      <c r="G448" s="81" t="s">
        <v>365</v>
      </c>
      <c r="H448" s="82">
        <v>64</v>
      </c>
      <c r="I448" s="83">
        <v>17.920000000000002</v>
      </c>
      <c r="J448" s="83">
        <v>1146.8800000000001</v>
      </c>
    </row>
    <row r="449" spans="1:10" ht="24" customHeight="1" x14ac:dyDescent="0.2">
      <c r="A449" s="79" t="s">
        <v>362</v>
      </c>
      <c r="B449" s="80" t="s">
        <v>750</v>
      </c>
      <c r="C449" s="79" t="s">
        <v>49</v>
      </c>
      <c r="D449" s="79" t="s">
        <v>751</v>
      </c>
      <c r="E449" s="244" t="s">
        <v>339</v>
      </c>
      <c r="F449" s="244"/>
      <c r="G449" s="81" t="s">
        <v>365</v>
      </c>
      <c r="H449" s="82">
        <v>64</v>
      </c>
      <c r="I449" s="83">
        <v>21.84</v>
      </c>
      <c r="J449" s="83">
        <v>1397.76</v>
      </c>
    </row>
    <row r="450" spans="1:10" ht="25.5" x14ac:dyDescent="0.2">
      <c r="A450" s="84"/>
      <c r="B450" s="84"/>
      <c r="C450" s="84"/>
      <c r="D450" s="84"/>
      <c r="E450" s="84" t="s">
        <v>344</v>
      </c>
      <c r="F450" s="85">
        <v>871.59763310000005</v>
      </c>
      <c r="G450" s="84" t="s">
        <v>345</v>
      </c>
      <c r="H450" s="85">
        <v>1013.84</v>
      </c>
      <c r="I450" s="84" t="s">
        <v>346</v>
      </c>
      <c r="J450" s="85">
        <v>1885.44</v>
      </c>
    </row>
    <row r="451" spans="1:10" ht="15" thickBot="1" x14ac:dyDescent="0.25">
      <c r="A451" s="84"/>
      <c r="B451" s="84"/>
      <c r="C451" s="84"/>
      <c r="D451" s="84"/>
      <c r="E451" s="84" t="s">
        <v>347</v>
      </c>
      <c r="F451" s="85">
        <v>670.76</v>
      </c>
      <c r="G451" s="84"/>
      <c r="H451" s="245" t="s">
        <v>348</v>
      </c>
      <c r="I451" s="245"/>
      <c r="J451" s="85">
        <v>3215.4</v>
      </c>
    </row>
    <row r="452" spans="1:10" ht="0.95" customHeight="1" thickTop="1" x14ac:dyDescent="0.2">
      <c r="A452" s="72"/>
      <c r="B452" s="72"/>
      <c r="C452" s="72"/>
      <c r="D452" s="72"/>
      <c r="E452" s="72"/>
      <c r="F452" s="72"/>
      <c r="G452" s="72"/>
      <c r="H452" s="72"/>
      <c r="I452" s="72"/>
      <c r="J452" s="72"/>
    </row>
    <row r="453" spans="1:10" ht="18" customHeight="1" x14ac:dyDescent="0.2">
      <c r="A453" s="86" t="s">
        <v>769</v>
      </c>
      <c r="B453" s="87" t="s">
        <v>329</v>
      </c>
      <c r="C453" s="86" t="s">
        <v>330</v>
      </c>
      <c r="D453" s="86" t="s">
        <v>331</v>
      </c>
      <c r="E453" s="246" t="s">
        <v>332</v>
      </c>
      <c r="F453" s="246"/>
      <c r="G453" s="88" t="s">
        <v>333</v>
      </c>
      <c r="H453" s="87" t="s">
        <v>334</v>
      </c>
      <c r="I453" s="87" t="s">
        <v>335</v>
      </c>
      <c r="J453" s="87" t="s">
        <v>258</v>
      </c>
    </row>
    <row r="454" spans="1:10" ht="36" customHeight="1" x14ac:dyDescent="0.2">
      <c r="A454" s="67" t="s">
        <v>336</v>
      </c>
      <c r="B454" s="68" t="s">
        <v>770</v>
      </c>
      <c r="C454" s="67" t="s">
        <v>49</v>
      </c>
      <c r="D454" s="67" t="s">
        <v>193</v>
      </c>
      <c r="E454" s="247" t="s">
        <v>360</v>
      </c>
      <c r="F454" s="247"/>
      <c r="G454" s="69" t="s">
        <v>340</v>
      </c>
      <c r="H454" s="70">
        <v>1</v>
      </c>
      <c r="I454" s="71">
        <v>15.69</v>
      </c>
      <c r="J454" s="71">
        <v>15.69</v>
      </c>
    </row>
    <row r="455" spans="1:10" ht="36" customHeight="1" x14ac:dyDescent="0.2">
      <c r="A455" s="79" t="s">
        <v>362</v>
      </c>
      <c r="B455" s="80" t="s">
        <v>762</v>
      </c>
      <c r="C455" s="79" t="s">
        <v>49</v>
      </c>
      <c r="D455" s="79" t="s">
        <v>763</v>
      </c>
      <c r="E455" s="244" t="s">
        <v>360</v>
      </c>
      <c r="F455" s="244"/>
      <c r="G455" s="81" t="s">
        <v>340</v>
      </c>
      <c r="H455" s="82">
        <v>1</v>
      </c>
      <c r="I455" s="83">
        <v>10.7</v>
      </c>
      <c r="J455" s="83">
        <v>10.7</v>
      </c>
    </row>
    <row r="456" spans="1:10" ht="24" customHeight="1" x14ac:dyDescent="0.2">
      <c r="A456" s="79" t="s">
        <v>362</v>
      </c>
      <c r="B456" s="80" t="s">
        <v>456</v>
      </c>
      <c r="C456" s="79" t="s">
        <v>49</v>
      </c>
      <c r="D456" s="79" t="s">
        <v>457</v>
      </c>
      <c r="E456" s="244" t="s">
        <v>339</v>
      </c>
      <c r="F456" s="244"/>
      <c r="G456" s="81" t="s">
        <v>365</v>
      </c>
      <c r="H456" s="82">
        <v>2.8500000000000001E-2</v>
      </c>
      <c r="I456" s="83">
        <v>18.03</v>
      </c>
      <c r="J456" s="83">
        <v>0.51</v>
      </c>
    </row>
    <row r="457" spans="1:10" ht="24" customHeight="1" x14ac:dyDescent="0.2">
      <c r="A457" s="79" t="s">
        <v>362</v>
      </c>
      <c r="B457" s="80" t="s">
        <v>368</v>
      </c>
      <c r="C457" s="79" t="s">
        <v>49</v>
      </c>
      <c r="D457" s="79" t="s">
        <v>369</v>
      </c>
      <c r="E457" s="244" t="s">
        <v>339</v>
      </c>
      <c r="F457" s="244"/>
      <c r="G457" s="81" t="s">
        <v>365</v>
      </c>
      <c r="H457" s="82">
        <v>0.17430000000000001</v>
      </c>
      <c r="I457" s="83">
        <v>22.21</v>
      </c>
      <c r="J457" s="83">
        <v>3.87</v>
      </c>
    </row>
    <row r="458" spans="1:10" ht="24" customHeight="1" x14ac:dyDescent="0.2">
      <c r="A458" s="79" t="s">
        <v>341</v>
      </c>
      <c r="B458" s="80" t="s">
        <v>458</v>
      </c>
      <c r="C458" s="79" t="s">
        <v>49</v>
      </c>
      <c r="D458" s="79" t="s">
        <v>459</v>
      </c>
      <c r="E458" s="244" t="s">
        <v>377</v>
      </c>
      <c r="F458" s="244"/>
      <c r="G458" s="81" t="s">
        <v>340</v>
      </c>
      <c r="H458" s="82">
        <v>2.5000000000000001E-2</v>
      </c>
      <c r="I458" s="83">
        <v>14.85</v>
      </c>
      <c r="J458" s="83">
        <v>0.37</v>
      </c>
    </row>
    <row r="459" spans="1:10" ht="36" customHeight="1" x14ac:dyDescent="0.2">
      <c r="A459" s="79" t="s">
        <v>341</v>
      </c>
      <c r="B459" s="80" t="s">
        <v>460</v>
      </c>
      <c r="C459" s="79" t="s">
        <v>49</v>
      </c>
      <c r="D459" s="79" t="s">
        <v>461</v>
      </c>
      <c r="E459" s="244" t="s">
        <v>377</v>
      </c>
      <c r="F459" s="244"/>
      <c r="G459" s="81" t="s">
        <v>132</v>
      </c>
      <c r="H459" s="82">
        <v>1.19</v>
      </c>
      <c r="I459" s="83">
        <v>0.21</v>
      </c>
      <c r="J459" s="83">
        <v>0.24</v>
      </c>
    </row>
    <row r="460" spans="1:10" ht="25.5" x14ac:dyDescent="0.2">
      <c r="A460" s="84"/>
      <c r="B460" s="84"/>
      <c r="C460" s="84"/>
      <c r="D460" s="84"/>
      <c r="E460" s="84" t="s">
        <v>344</v>
      </c>
      <c r="F460" s="85">
        <v>2.1680843195266273</v>
      </c>
      <c r="G460" s="84" t="s">
        <v>345</v>
      </c>
      <c r="H460" s="85">
        <v>2.52</v>
      </c>
      <c r="I460" s="84" t="s">
        <v>346</v>
      </c>
      <c r="J460" s="85">
        <v>4.6900000000000004</v>
      </c>
    </row>
    <row r="461" spans="1:10" ht="15" thickBot="1" x14ac:dyDescent="0.25">
      <c r="A461" s="84"/>
      <c r="B461" s="84"/>
      <c r="C461" s="84"/>
      <c r="D461" s="84"/>
      <c r="E461" s="84" t="s">
        <v>347</v>
      </c>
      <c r="F461" s="85">
        <v>4.13</v>
      </c>
      <c r="G461" s="84"/>
      <c r="H461" s="245" t="s">
        <v>348</v>
      </c>
      <c r="I461" s="245"/>
      <c r="J461" s="85">
        <v>19.82</v>
      </c>
    </row>
    <row r="462" spans="1:10" ht="0.95" customHeight="1" thickTop="1" x14ac:dyDescent="0.2">
      <c r="A462" s="72"/>
      <c r="B462" s="72"/>
      <c r="C462" s="72"/>
      <c r="D462" s="72"/>
      <c r="E462" s="72"/>
      <c r="F462" s="72"/>
      <c r="G462" s="72"/>
      <c r="H462" s="72"/>
      <c r="I462" s="72"/>
      <c r="J462" s="72"/>
    </row>
    <row r="463" spans="1:10" ht="18" customHeight="1" x14ac:dyDescent="0.2">
      <c r="A463" s="86" t="s">
        <v>771</v>
      </c>
      <c r="B463" s="87" t="s">
        <v>329</v>
      </c>
      <c r="C463" s="86" t="s">
        <v>330</v>
      </c>
      <c r="D463" s="86" t="s">
        <v>331</v>
      </c>
      <c r="E463" s="246" t="s">
        <v>332</v>
      </c>
      <c r="F463" s="246"/>
      <c r="G463" s="88" t="s">
        <v>333</v>
      </c>
      <c r="H463" s="87" t="s">
        <v>334</v>
      </c>
      <c r="I463" s="87" t="s">
        <v>335</v>
      </c>
      <c r="J463" s="87" t="s">
        <v>258</v>
      </c>
    </row>
    <row r="464" spans="1:10" ht="24" customHeight="1" x14ac:dyDescent="0.2">
      <c r="A464" s="67" t="s">
        <v>336</v>
      </c>
      <c r="B464" s="68" t="s">
        <v>772</v>
      </c>
      <c r="C464" s="67" t="s">
        <v>49</v>
      </c>
      <c r="D464" s="67" t="s">
        <v>176</v>
      </c>
      <c r="E464" s="247" t="s">
        <v>360</v>
      </c>
      <c r="F464" s="247"/>
      <c r="G464" s="69" t="s">
        <v>340</v>
      </c>
      <c r="H464" s="70">
        <v>1</v>
      </c>
      <c r="I464" s="71">
        <v>16</v>
      </c>
      <c r="J464" s="71">
        <v>16</v>
      </c>
    </row>
    <row r="465" spans="1:10" ht="36" customHeight="1" x14ac:dyDescent="0.2">
      <c r="A465" s="79" t="s">
        <v>362</v>
      </c>
      <c r="B465" s="80" t="s">
        <v>762</v>
      </c>
      <c r="C465" s="79" t="s">
        <v>49</v>
      </c>
      <c r="D465" s="79" t="s">
        <v>763</v>
      </c>
      <c r="E465" s="244" t="s">
        <v>360</v>
      </c>
      <c r="F465" s="244"/>
      <c r="G465" s="81" t="s">
        <v>340</v>
      </c>
      <c r="H465" s="82">
        <v>1</v>
      </c>
      <c r="I465" s="83">
        <v>10.7</v>
      </c>
      <c r="J465" s="83">
        <v>10.7</v>
      </c>
    </row>
    <row r="466" spans="1:10" ht="24" customHeight="1" x14ac:dyDescent="0.2">
      <c r="A466" s="79" t="s">
        <v>362</v>
      </c>
      <c r="B466" s="80" t="s">
        <v>368</v>
      </c>
      <c r="C466" s="79" t="s">
        <v>49</v>
      </c>
      <c r="D466" s="79" t="s">
        <v>369</v>
      </c>
      <c r="E466" s="244" t="s">
        <v>339</v>
      </c>
      <c r="F466" s="244"/>
      <c r="G466" s="81" t="s">
        <v>365</v>
      </c>
      <c r="H466" s="82">
        <v>0.16125780000000001</v>
      </c>
      <c r="I466" s="83">
        <v>22.21</v>
      </c>
      <c r="J466" s="83">
        <v>3.58</v>
      </c>
    </row>
    <row r="467" spans="1:10" ht="24" customHeight="1" x14ac:dyDescent="0.2">
      <c r="A467" s="79" t="s">
        <v>362</v>
      </c>
      <c r="B467" s="80" t="s">
        <v>456</v>
      </c>
      <c r="C467" s="79" t="s">
        <v>49</v>
      </c>
      <c r="D467" s="79" t="s">
        <v>457</v>
      </c>
      <c r="E467" s="244" t="s">
        <v>339</v>
      </c>
      <c r="F467" s="244"/>
      <c r="G467" s="81" t="s">
        <v>365</v>
      </c>
      <c r="H467" s="82">
        <v>5.2647100000000002E-2</v>
      </c>
      <c r="I467" s="83">
        <v>18.03</v>
      </c>
      <c r="J467" s="83">
        <v>0.94</v>
      </c>
    </row>
    <row r="468" spans="1:10" ht="24" customHeight="1" x14ac:dyDescent="0.2">
      <c r="A468" s="79" t="s">
        <v>341</v>
      </c>
      <c r="B468" s="80" t="s">
        <v>458</v>
      </c>
      <c r="C468" s="79" t="s">
        <v>49</v>
      </c>
      <c r="D468" s="79" t="s">
        <v>459</v>
      </c>
      <c r="E468" s="244" t="s">
        <v>377</v>
      </c>
      <c r="F468" s="244"/>
      <c r="G468" s="81" t="s">
        <v>340</v>
      </c>
      <c r="H468" s="82">
        <v>2.5000000000000001E-2</v>
      </c>
      <c r="I468" s="83">
        <v>14.85</v>
      </c>
      <c r="J468" s="83">
        <v>0.37</v>
      </c>
    </row>
    <row r="469" spans="1:10" ht="36" customHeight="1" x14ac:dyDescent="0.2">
      <c r="A469" s="79" t="s">
        <v>341</v>
      </c>
      <c r="B469" s="80" t="s">
        <v>460</v>
      </c>
      <c r="C469" s="79" t="s">
        <v>49</v>
      </c>
      <c r="D469" s="79" t="s">
        <v>461</v>
      </c>
      <c r="E469" s="244" t="s">
        <v>377</v>
      </c>
      <c r="F469" s="244"/>
      <c r="G469" s="81" t="s">
        <v>132</v>
      </c>
      <c r="H469" s="82">
        <v>1.9664999999999999</v>
      </c>
      <c r="I469" s="83">
        <v>0.21</v>
      </c>
      <c r="J469" s="83">
        <v>0.41</v>
      </c>
    </row>
    <row r="470" spans="1:10" ht="25.5" x14ac:dyDescent="0.2">
      <c r="A470" s="84"/>
      <c r="B470" s="84"/>
      <c r="C470" s="84"/>
      <c r="D470" s="84"/>
      <c r="E470" s="84" t="s">
        <v>344</v>
      </c>
      <c r="F470" s="85">
        <v>2.2096893491124261</v>
      </c>
      <c r="G470" s="84" t="s">
        <v>345</v>
      </c>
      <c r="H470" s="85">
        <v>2.57</v>
      </c>
      <c r="I470" s="84" t="s">
        <v>346</v>
      </c>
      <c r="J470" s="85">
        <v>4.78</v>
      </c>
    </row>
    <row r="471" spans="1:10" ht="15" thickBot="1" x14ac:dyDescent="0.25">
      <c r="A471" s="84"/>
      <c r="B471" s="84"/>
      <c r="C471" s="84"/>
      <c r="D471" s="84"/>
      <c r="E471" s="84" t="s">
        <v>347</v>
      </c>
      <c r="F471" s="85">
        <v>4.21</v>
      </c>
      <c r="G471" s="84"/>
      <c r="H471" s="245" t="s">
        <v>348</v>
      </c>
      <c r="I471" s="245"/>
      <c r="J471" s="85">
        <v>20.21</v>
      </c>
    </row>
    <row r="472" spans="1:10" ht="0.95" customHeight="1" thickTop="1" x14ac:dyDescent="0.2">
      <c r="A472" s="72"/>
      <c r="B472" s="72"/>
      <c r="C472" s="72"/>
      <c r="D472" s="72"/>
      <c r="E472" s="72"/>
      <c r="F472" s="72"/>
      <c r="G472" s="72"/>
      <c r="H472" s="72"/>
      <c r="I472" s="72"/>
      <c r="J472" s="72"/>
    </row>
    <row r="473" spans="1:10" ht="18" customHeight="1" x14ac:dyDescent="0.2">
      <c r="A473" s="86" t="s">
        <v>773</v>
      </c>
      <c r="B473" s="87" t="s">
        <v>329</v>
      </c>
      <c r="C473" s="86" t="s">
        <v>330</v>
      </c>
      <c r="D473" s="86" t="s">
        <v>331</v>
      </c>
      <c r="E473" s="246" t="s">
        <v>332</v>
      </c>
      <c r="F473" s="246"/>
      <c r="G473" s="88" t="s">
        <v>333</v>
      </c>
      <c r="H473" s="87" t="s">
        <v>334</v>
      </c>
      <c r="I473" s="87" t="s">
        <v>335</v>
      </c>
      <c r="J473" s="87" t="s">
        <v>258</v>
      </c>
    </row>
    <row r="474" spans="1:10" ht="36" customHeight="1" x14ac:dyDescent="0.2">
      <c r="A474" s="67" t="s">
        <v>336</v>
      </c>
      <c r="B474" s="68" t="s">
        <v>774</v>
      </c>
      <c r="C474" s="67" t="s">
        <v>49</v>
      </c>
      <c r="D474" s="67" t="s">
        <v>775</v>
      </c>
      <c r="E474" s="247" t="s">
        <v>776</v>
      </c>
      <c r="F474" s="247"/>
      <c r="G474" s="69" t="s">
        <v>132</v>
      </c>
      <c r="H474" s="70">
        <v>1</v>
      </c>
      <c r="I474" s="71">
        <v>1916.29</v>
      </c>
      <c r="J474" s="71">
        <v>1916.29</v>
      </c>
    </row>
    <row r="475" spans="1:10" ht="24" customHeight="1" x14ac:dyDescent="0.2">
      <c r="A475" s="79" t="s">
        <v>362</v>
      </c>
      <c r="B475" s="80" t="s">
        <v>557</v>
      </c>
      <c r="C475" s="79" t="s">
        <v>49</v>
      </c>
      <c r="D475" s="79" t="s">
        <v>558</v>
      </c>
      <c r="E475" s="244" t="s">
        <v>339</v>
      </c>
      <c r="F475" s="244"/>
      <c r="G475" s="81" t="s">
        <v>365</v>
      </c>
      <c r="H475" s="82">
        <v>21.150365600000001</v>
      </c>
      <c r="I475" s="83">
        <v>22.52</v>
      </c>
      <c r="J475" s="83">
        <v>476.3</v>
      </c>
    </row>
    <row r="476" spans="1:10" ht="24" customHeight="1" x14ac:dyDescent="0.2">
      <c r="A476" s="79" t="s">
        <v>362</v>
      </c>
      <c r="B476" s="80" t="s">
        <v>366</v>
      </c>
      <c r="C476" s="79" t="s">
        <v>49</v>
      </c>
      <c r="D476" s="79" t="s">
        <v>367</v>
      </c>
      <c r="E476" s="244" t="s">
        <v>339</v>
      </c>
      <c r="F476" s="244"/>
      <c r="G476" s="81" t="s">
        <v>365</v>
      </c>
      <c r="H476" s="82">
        <v>21.150365600000001</v>
      </c>
      <c r="I476" s="83">
        <v>17.54</v>
      </c>
      <c r="J476" s="83">
        <v>370.97</v>
      </c>
    </row>
    <row r="477" spans="1:10" ht="36" customHeight="1" x14ac:dyDescent="0.2">
      <c r="A477" s="79" t="s">
        <v>341</v>
      </c>
      <c r="B477" s="80" t="s">
        <v>777</v>
      </c>
      <c r="C477" s="79" t="s">
        <v>49</v>
      </c>
      <c r="D477" s="79" t="s">
        <v>778</v>
      </c>
      <c r="E477" s="244" t="s">
        <v>377</v>
      </c>
      <c r="F477" s="244"/>
      <c r="G477" s="81" t="s">
        <v>132</v>
      </c>
      <c r="H477" s="82">
        <v>4</v>
      </c>
      <c r="I477" s="83">
        <v>4.66</v>
      </c>
      <c r="J477" s="83">
        <v>18.64</v>
      </c>
    </row>
    <row r="478" spans="1:10" ht="24" customHeight="1" x14ac:dyDescent="0.2">
      <c r="A478" s="79" t="s">
        <v>341</v>
      </c>
      <c r="B478" s="80" t="s">
        <v>779</v>
      </c>
      <c r="C478" s="79" t="s">
        <v>49</v>
      </c>
      <c r="D478" s="79" t="s">
        <v>780</v>
      </c>
      <c r="E478" s="244" t="s">
        <v>377</v>
      </c>
      <c r="F478" s="244"/>
      <c r="G478" s="81" t="s">
        <v>132</v>
      </c>
      <c r="H478" s="82">
        <v>1</v>
      </c>
      <c r="I478" s="83">
        <v>0.92</v>
      </c>
      <c r="J478" s="83">
        <v>0.92</v>
      </c>
    </row>
    <row r="479" spans="1:10" ht="24" customHeight="1" x14ac:dyDescent="0.2">
      <c r="A479" s="79" t="s">
        <v>341</v>
      </c>
      <c r="B479" s="80" t="s">
        <v>781</v>
      </c>
      <c r="C479" s="79" t="s">
        <v>49</v>
      </c>
      <c r="D479" s="79" t="s">
        <v>782</v>
      </c>
      <c r="E479" s="244" t="s">
        <v>377</v>
      </c>
      <c r="F479" s="244"/>
      <c r="G479" s="81" t="s">
        <v>132</v>
      </c>
      <c r="H479" s="82">
        <v>4</v>
      </c>
      <c r="I479" s="83">
        <v>2.5099999999999998</v>
      </c>
      <c r="J479" s="83">
        <v>10.039999999999999</v>
      </c>
    </row>
    <row r="480" spans="1:10" ht="24" customHeight="1" x14ac:dyDescent="0.2">
      <c r="A480" s="79" t="s">
        <v>341</v>
      </c>
      <c r="B480" s="80" t="s">
        <v>783</v>
      </c>
      <c r="C480" s="79" t="s">
        <v>49</v>
      </c>
      <c r="D480" s="79" t="s">
        <v>784</v>
      </c>
      <c r="E480" s="244" t="s">
        <v>377</v>
      </c>
      <c r="F480" s="244"/>
      <c r="G480" s="81" t="s">
        <v>132</v>
      </c>
      <c r="H480" s="82">
        <v>3</v>
      </c>
      <c r="I480" s="83">
        <v>10.58</v>
      </c>
      <c r="J480" s="83">
        <v>31.74</v>
      </c>
    </row>
    <row r="481" spans="1:10" ht="24" customHeight="1" x14ac:dyDescent="0.2">
      <c r="A481" s="79" t="s">
        <v>341</v>
      </c>
      <c r="B481" s="80" t="s">
        <v>785</v>
      </c>
      <c r="C481" s="79" t="s">
        <v>49</v>
      </c>
      <c r="D481" s="79" t="s">
        <v>786</v>
      </c>
      <c r="E481" s="244" t="s">
        <v>377</v>
      </c>
      <c r="F481" s="244"/>
      <c r="G481" s="81" t="s">
        <v>438</v>
      </c>
      <c r="H481" s="82">
        <v>20</v>
      </c>
      <c r="I481" s="83">
        <v>14.92</v>
      </c>
      <c r="J481" s="83">
        <v>298.39999999999998</v>
      </c>
    </row>
    <row r="482" spans="1:10" ht="24" customHeight="1" x14ac:dyDescent="0.2">
      <c r="A482" s="79" t="s">
        <v>341</v>
      </c>
      <c r="B482" s="80" t="s">
        <v>787</v>
      </c>
      <c r="C482" s="79" t="s">
        <v>49</v>
      </c>
      <c r="D482" s="79" t="s">
        <v>788</v>
      </c>
      <c r="E482" s="244" t="s">
        <v>377</v>
      </c>
      <c r="F482" s="244"/>
      <c r="G482" s="81" t="s">
        <v>132</v>
      </c>
      <c r="H482" s="82">
        <v>2</v>
      </c>
      <c r="I482" s="83">
        <v>4.72</v>
      </c>
      <c r="J482" s="83">
        <v>9.44</v>
      </c>
    </row>
    <row r="483" spans="1:10" ht="24" customHeight="1" x14ac:dyDescent="0.2">
      <c r="A483" s="79" t="s">
        <v>341</v>
      </c>
      <c r="B483" s="80" t="s">
        <v>789</v>
      </c>
      <c r="C483" s="79" t="s">
        <v>49</v>
      </c>
      <c r="D483" s="79" t="s">
        <v>790</v>
      </c>
      <c r="E483" s="244" t="s">
        <v>377</v>
      </c>
      <c r="F483" s="244"/>
      <c r="G483" s="81" t="s">
        <v>438</v>
      </c>
      <c r="H483" s="82">
        <v>12</v>
      </c>
      <c r="I483" s="83">
        <v>2.5</v>
      </c>
      <c r="J483" s="83">
        <v>30</v>
      </c>
    </row>
    <row r="484" spans="1:10" ht="24" customHeight="1" x14ac:dyDescent="0.2">
      <c r="A484" s="79" t="s">
        <v>341</v>
      </c>
      <c r="B484" s="80" t="s">
        <v>791</v>
      </c>
      <c r="C484" s="79" t="s">
        <v>49</v>
      </c>
      <c r="D484" s="79" t="s">
        <v>792</v>
      </c>
      <c r="E484" s="244" t="s">
        <v>377</v>
      </c>
      <c r="F484" s="244"/>
      <c r="G484" s="81" t="s">
        <v>132</v>
      </c>
      <c r="H484" s="82">
        <v>4</v>
      </c>
      <c r="I484" s="83">
        <v>22.6</v>
      </c>
      <c r="J484" s="83">
        <v>90.4</v>
      </c>
    </row>
    <row r="485" spans="1:10" ht="24" customHeight="1" x14ac:dyDescent="0.2">
      <c r="A485" s="79" t="s">
        <v>341</v>
      </c>
      <c r="B485" s="80" t="s">
        <v>793</v>
      </c>
      <c r="C485" s="79" t="s">
        <v>49</v>
      </c>
      <c r="D485" s="79" t="s">
        <v>794</v>
      </c>
      <c r="E485" s="244" t="s">
        <v>377</v>
      </c>
      <c r="F485" s="244"/>
      <c r="G485" s="81" t="s">
        <v>132</v>
      </c>
      <c r="H485" s="82">
        <v>1</v>
      </c>
      <c r="I485" s="83">
        <v>71.64</v>
      </c>
      <c r="J485" s="83">
        <v>71.64</v>
      </c>
    </row>
    <row r="486" spans="1:10" ht="24" customHeight="1" x14ac:dyDescent="0.2">
      <c r="A486" s="79" t="s">
        <v>341</v>
      </c>
      <c r="B486" s="80" t="s">
        <v>795</v>
      </c>
      <c r="C486" s="79" t="s">
        <v>49</v>
      </c>
      <c r="D486" s="79" t="s">
        <v>796</v>
      </c>
      <c r="E486" s="244" t="s">
        <v>377</v>
      </c>
      <c r="F486" s="244"/>
      <c r="G486" s="81" t="s">
        <v>438</v>
      </c>
      <c r="H486" s="82">
        <v>1</v>
      </c>
      <c r="I486" s="83">
        <v>23.3</v>
      </c>
      <c r="J486" s="83">
        <v>23.3</v>
      </c>
    </row>
    <row r="487" spans="1:10" ht="36" customHeight="1" x14ac:dyDescent="0.2">
      <c r="A487" s="79" t="s">
        <v>341</v>
      </c>
      <c r="B487" s="80" t="s">
        <v>797</v>
      </c>
      <c r="C487" s="79" t="s">
        <v>49</v>
      </c>
      <c r="D487" s="79" t="s">
        <v>798</v>
      </c>
      <c r="E487" s="244" t="s">
        <v>377</v>
      </c>
      <c r="F487" s="244"/>
      <c r="G487" s="81" t="s">
        <v>438</v>
      </c>
      <c r="H487" s="82">
        <v>6</v>
      </c>
      <c r="I487" s="83">
        <v>43.78</v>
      </c>
      <c r="J487" s="83">
        <v>262.68</v>
      </c>
    </row>
    <row r="488" spans="1:10" ht="24" customHeight="1" x14ac:dyDescent="0.2">
      <c r="A488" s="79" t="s">
        <v>341</v>
      </c>
      <c r="B488" s="80" t="s">
        <v>799</v>
      </c>
      <c r="C488" s="79" t="s">
        <v>49</v>
      </c>
      <c r="D488" s="79" t="s">
        <v>800</v>
      </c>
      <c r="E488" s="244" t="s">
        <v>377</v>
      </c>
      <c r="F488" s="244"/>
      <c r="G488" s="81" t="s">
        <v>438</v>
      </c>
      <c r="H488" s="82">
        <v>2</v>
      </c>
      <c r="I488" s="83">
        <v>110.91</v>
      </c>
      <c r="J488" s="83">
        <v>221.82</v>
      </c>
    </row>
    <row r="489" spans="1:10" ht="25.5" x14ac:dyDescent="0.2">
      <c r="A489" s="84"/>
      <c r="B489" s="84"/>
      <c r="C489" s="84"/>
      <c r="D489" s="84"/>
      <c r="E489" s="84" t="s">
        <v>344</v>
      </c>
      <c r="F489" s="85">
        <v>286.56619822485209</v>
      </c>
      <c r="G489" s="84" t="s">
        <v>345</v>
      </c>
      <c r="H489" s="85">
        <v>333.33</v>
      </c>
      <c r="I489" s="84" t="s">
        <v>346</v>
      </c>
      <c r="J489" s="85">
        <v>619.9</v>
      </c>
    </row>
    <row r="490" spans="1:10" ht="15" thickBot="1" x14ac:dyDescent="0.25">
      <c r="A490" s="84"/>
      <c r="B490" s="84"/>
      <c r="C490" s="84"/>
      <c r="D490" s="84"/>
      <c r="E490" s="84" t="s">
        <v>347</v>
      </c>
      <c r="F490" s="85">
        <v>505.13</v>
      </c>
      <c r="G490" s="84"/>
      <c r="H490" s="245" t="s">
        <v>348</v>
      </c>
      <c r="I490" s="245"/>
      <c r="J490" s="85">
        <v>2421.42</v>
      </c>
    </row>
    <row r="491" spans="1:10" ht="0.95" customHeight="1" thickTop="1" x14ac:dyDescent="0.2">
      <c r="A491" s="72"/>
      <c r="B491" s="72"/>
      <c r="C491" s="72"/>
      <c r="D491" s="72"/>
      <c r="E491" s="72"/>
      <c r="F491" s="72"/>
      <c r="G491" s="72"/>
      <c r="H491" s="72"/>
      <c r="I491" s="72"/>
      <c r="J491" s="72"/>
    </row>
    <row r="492" spans="1:10" ht="18" customHeight="1" x14ac:dyDescent="0.2">
      <c r="A492" s="86" t="s">
        <v>801</v>
      </c>
      <c r="B492" s="87" t="s">
        <v>329</v>
      </c>
      <c r="C492" s="86" t="s">
        <v>330</v>
      </c>
      <c r="D492" s="86" t="s">
        <v>331</v>
      </c>
      <c r="E492" s="246" t="s">
        <v>332</v>
      </c>
      <c r="F492" s="246"/>
      <c r="G492" s="88" t="s">
        <v>333</v>
      </c>
      <c r="H492" s="87" t="s">
        <v>334</v>
      </c>
      <c r="I492" s="87" t="s">
        <v>335</v>
      </c>
      <c r="J492" s="87" t="s">
        <v>258</v>
      </c>
    </row>
    <row r="493" spans="1:10" ht="24" customHeight="1" x14ac:dyDescent="0.2">
      <c r="A493" s="67" t="s">
        <v>336</v>
      </c>
      <c r="B493" s="68" t="s">
        <v>802</v>
      </c>
      <c r="C493" s="67" t="s">
        <v>49</v>
      </c>
      <c r="D493" s="67" t="s">
        <v>180</v>
      </c>
      <c r="E493" s="247" t="s">
        <v>360</v>
      </c>
      <c r="F493" s="247"/>
      <c r="G493" s="69" t="s">
        <v>340</v>
      </c>
      <c r="H493" s="70">
        <v>1</v>
      </c>
      <c r="I493" s="71">
        <v>12</v>
      </c>
      <c r="J493" s="71">
        <v>12</v>
      </c>
    </row>
    <row r="494" spans="1:10" ht="36" customHeight="1" x14ac:dyDescent="0.2">
      <c r="A494" s="79" t="s">
        <v>362</v>
      </c>
      <c r="B494" s="80" t="s">
        <v>803</v>
      </c>
      <c r="C494" s="79" t="s">
        <v>49</v>
      </c>
      <c r="D494" s="79" t="s">
        <v>804</v>
      </c>
      <c r="E494" s="244" t="s">
        <v>360</v>
      </c>
      <c r="F494" s="244"/>
      <c r="G494" s="81" t="s">
        <v>340</v>
      </c>
      <c r="H494" s="82">
        <v>1</v>
      </c>
      <c r="I494" s="83">
        <v>9.9499999999999993</v>
      </c>
      <c r="J494" s="83">
        <v>9.9499999999999993</v>
      </c>
    </row>
    <row r="495" spans="1:10" ht="24" customHeight="1" x14ac:dyDescent="0.2">
      <c r="A495" s="79" t="s">
        <v>362</v>
      </c>
      <c r="B495" s="80" t="s">
        <v>368</v>
      </c>
      <c r="C495" s="79" t="s">
        <v>49</v>
      </c>
      <c r="D495" s="79" t="s">
        <v>369</v>
      </c>
      <c r="E495" s="244" t="s">
        <v>339</v>
      </c>
      <c r="F495" s="244"/>
      <c r="G495" s="81" t="s">
        <v>365</v>
      </c>
      <c r="H495" s="82">
        <v>5.7153500000000003E-2</v>
      </c>
      <c r="I495" s="83">
        <v>22.21</v>
      </c>
      <c r="J495" s="83">
        <v>1.26</v>
      </c>
    </row>
    <row r="496" spans="1:10" ht="24" customHeight="1" x14ac:dyDescent="0.2">
      <c r="A496" s="79" t="s">
        <v>362</v>
      </c>
      <c r="B496" s="80" t="s">
        <v>456</v>
      </c>
      <c r="C496" s="79" t="s">
        <v>49</v>
      </c>
      <c r="D496" s="79" t="s">
        <v>457</v>
      </c>
      <c r="E496" s="244" t="s">
        <v>339</v>
      </c>
      <c r="F496" s="244"/>
      <c r="G496" s="81" t="s">
        <v>365</v>
      </c>
      <c r="H496" s="82">
        <v>1.86231E-2</v>
      </c>
      <c r="I496" s="83">
        <v>18.03</v>
      </c>
      <c r="J496" s="83">
        <v>0.33</v>
      </c>
    </row>
    <row r="497" spans="1:10" ht="24" customHeight="1" x14ac:dyDescent="0.2">
      <c r="A497" s="79" t="s">
        <v>341</v>
      </c>
      <c r="B497" s="80" t="s">
        <v>458</v>
      </c>
      <c r="C497" s="79" t="s">
        <v>49</v>
      </c>
      <c r="D497" s="79" t="s">
        <v>459</v>
      </c>
      <c r="E497" s="244" t="s">
        <v>377</v>
      </c>
      <c r="F497" s="244"/>
      <c r="G497" s="81" t="s">
        <v>340</v>
      </c>
      <c r="H497" s="82">
        <v>2.5000000000000001E-2</v>
      </c>
      <c r="I497" s="83">
        <v>14.85</v>
      </c>
      <c r="J497" s="83">
        <v>0.37</v>
      </c>
    </row>
    <row r="498" spans="1:10" ht="36" customHeight="1" x14ac:dyDescent="0.2">
      <c r="A498" s="79" t="s">
        <v>341</v>
      </c>
      <c r="B498" s="80" t="s">
        <v>460</v>
      </c>
      <c r="C498" s="79" t="s">
        <v>49</v>
      </c>
      <c r="D498" s="79" t="s">
        <v>461</v>
      </c>
      <c r="E498" s="244" t="s">
        <v>377</v>
      </c>
      <c r="F498" s="244"/>
      <c r="G498" s="81" t="s">
        <v>132</v>
      </c>
      <c r="H498" s="82">
        <v>0.46550000000000002</v>
      </c>
      <c r="I498" s="83">
        <v>0.21</v>
      </c>
      <c r="J498" s="83">
        <v>0.09</v>
      </c>
    </row>
    <row r="499" spans="1:10" ht="25.5" x14ac:dyDescent="0.2">
      <c r="A499" s="84"/>
      <c r="B499" s="84"/>
      <c r="C499" s="84"/>
      <c r="D499" s="84"/>
      <c r="E499" s="84" t="s">
        <v>344</v>
      </c>
      <c r="F499" s="85">
        <v>0.64718934911242598</v>
      </c>
      <c r="G499" s="84" t="s">
        <v>345</v>
      </c>
      <c r="H499" s="85">
        <v>0.75</v>
      </c>
      <c r="I499" s="84" t="s">
        <v>346</v>
      </c>
      <c r="J499" s="85">
        <v>1.4</v>
      </c>
    </row>
    <row r="500" spans="1:10" ht="15" thickBot="1" x14ac:dyDescent="0.25">
      <c r="A500" s="84"/>
      <c r="B500" s="84"/>
      <c r="C500" s="84"/>
      <c r="D500" s="84"/>
      <c r="E500" s="84" t="s">
        <v>347</v>
      </c>
      <c r="F500" s="85">
        <v>3.16</v>
      </c>
      <c r="G500" s="84"/>
      <c r="H500" s="245" t="s">
        <v>348</v>
      </c>
      <c r="I500" s="245"/>
      <c r="J500" s="85">
        <v>15.16</v>
      </c>
    </row>
    <row r="501" spans="1:10" ht="0.95" customHeight="1" thickTop="1" x14ac:dyDescent="0.2">
      <c r="A501" s="72"/>
      <c r="B501" s="72"/>
      <c r="C501" s="72"/>
      <c r="D501" s="72"/>
      <c r="E501" s="72"/>
      <c r="F501" s="72"/>
      <c r="G501" s="72"/>
      <c r="H501" s="72"/>
      <c r="I501" s="72"/>
      <c r="J501" s="72"/>
    </row>
    <row r="502" spans="1:10" ht="18" customHeight="1" x14ac:dyDescent="0.2">
      <c r="A502" s="86" t="s">
        <v>805</v>
      </c>
      <c r="B502" s="87" t="s">
        <v>329</v>
      </c>
      <c r="C502" s="86" t="s">
        <v>330</v>
      </c>
      <c r="D502" s="86" t="s">
        <v>331</v>
      </c>
      <c r="E502" s="246" t="s">
        <v>332</v>
      </c>
      <c r="F502" s="246"/>
      <c r="G502" s="88" t="s">
        <v>333</v>
      </c>
      <c r="H502" s="87" t="s">
        <v>334</v>
      </c>
      <c r="I502" s="87" t="s">
        <v>335</v>
      </c>
      <c r="J502" s="87" t="s">
        <v>258</v>
      </c>
    </row>
    <row r="503" spans="1:10" ht="24" customHeight="1" x14ac:dyDescent="0.2">
      <c r="A503" s="67" t="s">
        <v>336</v>
      </c>
      <c r="B503" s="68" t="s">
        <v>1116</v>
      </c>
      <c r="C503" s="67" t="s">
        <v>49</v>
      </c>
      <c r="D503" s="67" t="s">
        <v>806</v>
      </c>
      <c r="E503" s="247" t="s">
        <v>339</v>
      </c>
      <c r="F503" s="247"/>
      <c r="G503" s="69" t="s">
        <v>95</v>
      </c>
      <c r="H503" s="70">
        <v>1</v>
      </c>
      <c r="I503" s="71">
        <v>1.7</v>
      </c>
      <c r="J503" s="71">
        <v>1.7</v>
      </c>
    </row>
    <row r="504" spans="1:10" ht="24" customHeight="1" x14ac:dyDescent="0.2">
      <c r="A504" s="79" t="s">
        <v>362</v>
      </c>
      <c r="B504" s="80" t="s">
        <v>366</v>
      </c>
      <c r="C504" s="79" t="s">
        <v>49</v>
      </c>
      <c r="D504" s="79" t="s">
        <v>367</v>
      </c>
      <c r="E504" s="244" t="s">
        <v>339</v>
      </c>
      <c r="F504" s="244"/>
      <c r="G504" s="81" t="s">
        <v>365</v>
      </c>
      <c r="H504" s="82">
        <v>9.3682299999999996E-2</v>
      </c>
      <c r="I504" s="83">
        <v>17.54</v>
      </c>
      <c r="J504" s="83">
        <v>1.64</v>
      </c>
    </row>
    <row r="505" spans="1:10" ht="36" customHeight="1" x14ac:dyDescent="0.2">
      <c r="A505" s="79" t="s">
        <v>341</v>
      </c>
      <c r="B505" s="80" t="s">
        <v>807</v>
      </c>
      <c r="C505" s="79" t="s">
        <v>49</v>
      </c>
      <c r="D505" s="79" t="s">
        <v>808</v>
      </c>
      <c r="E505" s="244" t="s">
        <v>374</v>
      </c>
      <c r="F505" s="244"/>
      <c r="G505" s="81" t="s">
        <v>132</v>
      </c>
      <c r="H505" s="82">
        <v>2.5000000000000001E-5</v>
      </c>
      <c r="I505" s="83">
        <v>2644.46</v>
      </c>
      <c r="J505" s="83">
        <v>0.06</v>
      </c>
    </row>
    <row r="506" spans="1:10" ht="25.5" x14ac:dyDescent="0.2">
      <c r="A506" s="84"/>
      <c r="B506" s="84"/>
      <c r="C506" s="84"/>
      <c r="D506" s="84"/>
      <c r="E506" s="84" t="s">
        <v>344</v>
      </c>
      <c r="F506" s="85">
        <v>0.52699704142011838</v>
      </c>
      <c r="G506" s="84" t="s">
        <v>345</v>
      </c>
      <c r="H506" s="85">
        <v>0.61</v>
      </c>
      <c r="I506" s="84" t="s">
        <v>346</v>
      </c>
      <c r="J506" s="85">
        <v>1.1399999999999999</v>
      </c>
    </row>
    <row r="507" spans="1:10" ht="15" thickBot="1" x14ac:dyDescent="0.25">
      <c r="A507" s="84"/>
      <c r="B507" s="84"/>
      <c r="C507" s="84"/>
      <c r="D507" s="84"/>
      <c r="E507" s="84" t="s">
        <v>347</v>
      </c>
      <c r="F507" s="85">
        <v>0.44</v>
      </c>
      <c r="G507" s="84"/>
      <c r="H507" s="245" t="s">
        <v>348</v>
      </c>
      <c r="I507" s="245"/>
      <c r="J507" s="85">
        <v>2.14</v>
      </c>
    </row>
    <row r="508" spans="1:10" ht="0.95" customHeight="1" thickTop="1" x14ac:dyDescent="0.2">
      <c r="A508" s="72"/>
      <c r="B508" s="72"/>
      <c r="C508" s="72"/>
      <c r="D508" s="72"/>
      <c r="E508" s="72"/>
      <c r="F508" s="72"/>
      <c r="G508" s="72"/>
      <c r="H508" s="72"/>
      <c r="I508" s="72"/>
      <c r="J508" s="72"/>
    </row>
    <row r="509" spans="1:10" ht="18" customHeight="1" x14ac:dyDescent="0.2">
      <c r="A509" s="86" t="s">
        <v>809</v>
      </c>
      <c r="B509" s="87" t="s">
        <v>329</v>
      </c>
      <c r="C509" s="86" t="s">
        <v>330</v>
      </c>
      <c r="D509" s="86" t="s">
        <v>331</v>
      </c>
      <c r="E509" s="246" t="s">
        <v>332</v>
      </c>
      <c r="F509" s="246"/>
      <c r="G509" s="88" t="s">
        <v>333</v>
      </c>
      <c r="H509" s="87" t="s">
        <v>334</v>
      </c>
      <c r="I509" s="87" t="s">
        <v>335</v>
      </c>
      <c r="J509" s="87" t="s">
        <v>258</v>
      </c>
    </row>
    <row r="510" spans="1:10" ht="24" customHeight="1" x14ac:dyDescent="0.2">
      <c r="A510" s="67" t="s">
        <v>336</v>
      </c>
      <c r="B510" s="68" t="s">
        <v>810</v>
      </c>
      <c r="C510" s="67" t="s">
        <v>49</v>
      </c>
      <c r="D510" s="67" t="s">
        <v>165</v>
      </c>
      <c r="E510" s="247" t="s">
        <v>360</v>
      </c>
      <c r="F510" s="247"/>
      <c r="G510" s="69" t="s">
        <v>340</v>
      </c>
      <c r="H510" s="70">
        <v>1</v>
      </c>
      <c r="I510" s="71">
        <v>13</v>
      </c>
      <c r="J510" s="71">
        <v>13</v>
      </c>
    </row>
    <row r="511" spans="1:10" ht="36" customHeight="1" x14ac:dyDescent="0.2">
      <c r="A511" s="79" t="s">
        <v>362</v>
      </c>
      <c r="B511" s="80" t="s">
        <v>811</v>
      </c>
      <c r="C511" s="79" t="s">
        <v>49</v>
      </c>
      <c r="D511" s="79" t="s">
        <v>812</v>
      </c>
      <c r="E511" s="244" t="s">
        <v>360</v>
      </c>
      <c r="F511" s="244"/>
      <c r="G511" s="81" t="s">
        <v>340</v>
      </c>
      <c r="H511" s="82">
        <v>1</v>
      </c>
      <c r="I511" s="83">
        <v>9.64</v>
      </c>
      <c r="J511" s="83">
        <v>9.64</v>
      </c>
    </row>
    <row r="512" spans="1:10" ht="24" customHeight="1" x14ac:dyDescent="0.2">
      <c r="A512" s="79" t="s">
        <v>362</v>
      </c>
      <c r="B512" s="80" t="s">
        <v>368</v>
      </c>
      <c r="C512" s="79" t="s">
        <v>49</v>
      </c>
      <c r="D512" s="79" t="s">
        <v>369</v>
      </c>
      <c r="E512" s="244" t="s">
        <v>339</v>
      </c>
      <c r="F512" s="244"/>
      <c r="G512" s="81" t="s">
        <v>365</v>
      </c>
      <c r="H512" s="82">
        <v>0.12718750000000001</v>
      </c>
      <c r="I512" s="83">
        <v>22.21</v>
      </c>
      <c r="J512" s="83">
        <v>2.82</v>
      </c>
    </row>
    <row r="513" spans="1:10" ht="24" customHeight="1" x14ac:dyDescent="0.2">
      <c r="A513" s="79" t="s">
        <v>362</v>
      </c>
      <c r="B513" s="80" t="s">
        <v>456</v>
      </c>
      <c r="C513" s="79" t="s">
        <v>49</v>
      </c>
      <c r="D513" s="79" t="s">
        <v>457</v>
      </c>
      <c r="E513" s="244" t="s">
        <v>339</v>
      </c>
      <c r="F513" s="244"/>
      <c r="G513" s="81" t="s">
        <v>365</v>
      </c>
      <c r="H513" s="82">
        <v>1.38884E-2</v>
      </c>
      <c r="I513" s="83">
        <v>18.03</v>
      </c>
      <c r="J513" s="83">
        <v>0.25</v>
      </c>
    </row>
    <row r="514" spans="1:10" ht="24" customHeight="1" x14ac:dyDescent="0.2">
      <c r="A514" s="79" t="s">
        <v>341</v>
      </c>
      <c r="B514" s="80" t="s">
        <v>458</v>
      </c>
      <c r="C514" s="79" t="s">
        <v>49</v>
      </c>
      <c r="D514" s="79" t="s">
        <v>459</v>
      </c>
      <c r="E514" s="244" t="s">
        <v>377</v>
      </c>
      <c r="F514" s="244"/>
      <c r="G514" s="81" t="s">
        <v>340</v>
      </c>
      <c r="H514" s="82">
        <v>0.02</v>
      </c>
      <c r="I514" s="83">
        <v>14.85</v>
      </c>
      <c r="J514" s="83">
        <v>0.28999999999999998</v>
      </c>
    </row>
    <row r="515" spans="1:10" ht="25.5" x14ac:dyDescent="0.2">
      <c r="A515" s="84"/>
      <c r="B515" s="84"/>
      <c r="C515" s="84"/>
      <c r="D515" s="84"/>
      <c r="E515" s="84" t="s">
        <v>344</v>
      </c>
      <c r="F515" s="85">
        <v>1.220414201183432</v>
      </c>
      <c r="G515" s="84" t="s">
        <v>345</v>
      </c>
      <c r="H515" s="85">
        <v>1.42</v>
      </c>
      <c r="I515" s="84" t="s">
        <v>346</v>
      </c>
      <c r="J515" s="85">
        <v>2.64</v>
      </c>
    </row>
    <row r="516" spans="1:10" ht="15" thickBot="1" x14ac:dyDescent="0.25">
      <c r="A516" s="84"/>
      <c r="B516" s="84"/>
      <c r="C516" s="84"/>
      <c r="D516" s="84"/>
      <c r="E516" s="84" t="s">
        <v>347</v>
      </c>
      <c r="F516" s="85">
        <v>3.42</v>
      </c>
      <c r="G516" s="84"/>
      <c r="H516" s="245" t="s">
        <v>348</v>
      </c>
      <c r="I516" s="245"/>
      <c r="J516" s="85">
        <v>16.420000000000002</v>
      </c>
    </row>
    <row r="517" spans="1:10" ht="0.95" customHeight="1" thickTop="1" x14ac:dyDescent="0.2">
      <c r="A517" s="72"/>
      <c r="B517" s="72"/>
      <c r="C517" s="72"/>
      <c r="D517" s="72"/>
      <c r="E517" s="72"/>
      <c r="F517" s="72"/>
      <c r="G517" s="72"/>
      <c r="H517" s="72"/>
      <c r="I517" s="72"/>
      <c r="J517" s="72"/>
    </row>
    <row r="518" spans="1:10" ht="18" customHeight="1" x14ac:dyDescent="0.2">
      <c r="A518" s="86" t="s">
        <v>813</v>
      </c>
      <c r="B518" s="87" t="s">
        <v>329</v>
      </c>
      <c r="C518" s="86" t="s">
        <v>330</v>
      </c>
      <c r="D518" s="86" t="s">
        <v>331</v>
      </c>
      <c r="E518" s="246" t="s">
        <v>332</v>
      </c>
      <c r="F518" s="246"/>
      <c r="G518" s="88" t="s">
        <v>333</v>
      </c>
      <c r="H518" s="87" t="s">
        <v>334</v>
      </c>
      <c r="I518" s="87" t="s">
        <v>335</v>
      </c>
      <c r="J518" s="87" t="s">
        <v>258</v>
      </c>
    </row>
    <row r="519" spans="1:10" ht="24" customHeight="1" x14ac:dyDescent="0.2">
      <c r="A519" s="67" t="s">
        <v>336</v>
      </c>
      <c r="B519" s="68" t="s">
        <v>814</v>
      </c>
      <c r="C519" s="67" t="s">
        <v>49</v>
      </c>
      <c r="D519" s="67" t="s">
        <v>815</v>
      </c>
      <c r="E519" s="247" t="s">
        <v>339</v>
      </c>
      <c r="F519" s="247"/>
      <c r="G519" s="69" t="s">
        <v>95</v>
      </c>
      <c r="H519" s="70">
        <v>1</v>
      </c>
      <c r="I519" s="71">
        <v>2.69</v>
      </c>
      <c r="J519" s="71">
        <v>2.69</v>
      </c>
    </row>
    <row r="520" spans="1:10" ht="24" customHeight="1" x14ac:dyDescent="0.2">
      <c r="A520" s="79" t="s">
        <v>362</v>
      </c>
      <c r="B520" s="80" t="s">
        <v>366</v>
      </c>
      <c r="C520" s="79" t="s">
        <v>49</v>
      </c>
      <c r="D520" s="79" t="s">
        <v>367</v>
      </c>
      <c r="E520" s="244" t="s">
        <v>339</v>
      </c>
      <c r="F520" s="244"/>
      <c r="G520" s="81" t="s">
        <v>365</v>
      </c>
      <c r="H520" s="82">
        <v>0.14000000000000001</v>
      </c>
      <c r="I520" s="83">
        <v>17.54</v>
      </c>
      <c r="J520" s="83">
        <v>2.4500000000000002</v>
      </c>
    </row>
    <row r="521" spans="1:10" ht="24" customHeight="1" x14ac:dyDescent="0.2">
      <c r="A521" s="79" t="s">
        <v>341</v>
      </c>
      <c r="B521" s="80" t="s">
        <v>816</v>
      </c>
      <c r="C521" s="79" t="s">
        <v>49</v>
      </c>
      <c r="D521" s="79" t="s">
        <v>817</v>
      </c>
      <c r="E521" s="244" t="s">
        <v>377</v>
      </c>
      <c r="F521" s="244"/>
      <c r="G521" s="81" t="s">
        <v>397</v>
      </c>
      <c r="H521" s="82">
        <v>0.05</v>
      </c>
      <c r="I521" s="83">
        <v>4.8499999999999996</v>
      </c>
      <c r="J521" s="83">
        <v>0.24</v>
      </c>
    </row>
    <row r="522" spans="1:10" ht="25.5" x14ac:dyDescent="0.2">
      <c r="A522" s="84"/>
      <c r="B522" s="84"/>
      <c r="C522" s="84"/>
      <c r="D522" s="84"/>
      <c r="E522" s="84" t="s">
        <v>344</v>
      </c>
      <c r="F522" s="85">
        <v>0.79049556213017746</v>
      </c>
      <c r="G522" s="84" t="s">
        <v>345</v>
      </c>
      <c r="H522" s="85">
        <v>0.92</v>
      </c>
      <c r="I522" s="84" t="s">
        <v>346</v>
      </c>
      <c r="J522" s="85">
        <v>1.71</v>
      </c>
    </row>
    <row r="523" spans="1:10" ht="15" thickBot="1" x14ac:dyDescent="0.25">
      <c r="A523" s="84"/>
      <c r="B523" s="84"/>
      <c r="C523" s="84"/>
      <c r="D523" s="84"/>
      <c r="E523" s="84" t="s">
        <v>347</v>
      </c>
      <c r="F523" s="85">
        <v>0.7</v>
      </c>
      <c r="G523" s="84"/>
      <c r="H523" s="245" t="s">
        <v>348</v>
      </c>
      <c r="I523" s="245"/>
      <c r="J523" s="85">
        <v>3.39</v>
      </c>
    </row>
    <row r="524" spans="1:10" ht="0.95" customHeight="1" thickTop="1" x14ac:dyDescent="0.2">
      <c r="A524" s="72"/>
      <c r="B524" s="72"/>
      <c r="C524" s="72"/>
      <c r="D524" s="72"/>
      <c r="E524" s="72"/>
      <c r="F524" s="72"/>
      <c r="G524" s="72"/>
      <c r="H524" s="72"/>
      <c r="I524" s="72"/>
      <c r="J524" s="72"/>
    </row>
    <row r="525" spans="1:10" ht="18" customHeight="1" x14ac:dyDescent="0.2">
      <c r="A525" s="86" t="s">
        <v>818</v>
      </c>
      <c r="B525" s="87" t="s">
        <v>329</v>
      </c>
      <c r="C525" s="86" t="s">
        <v>330</v>
      </c>
      <c r="D525" s="86" t="s">
        <v>331</v>
      </c>
      <c r="E525" s="246" t="s">
        <v>332</v>
      </c>
      <c r="F525" s="246"/>
      <c r="G525" s="88" t="s">
        <v>333</v>
      </c>
      <c r="H525" s="87" t="s">
        <v>334</v>
      </c>
      <c r="I525" s="87" t="s">
        <v>335</v>
      </c>
      <c r="J525" s="87" t="s">
        <v>258</v>
      </c>
    </row>
    <row r="526" spans="1:10" ht="24" customHeight="1" x14ac:dyDescent="0.2">
      <c r="A526" s="67" t="s">
        <v>336</v>
      </c>
      <c r="B526" s="68" t="s">
        <v>819</v>
      </c>
      <c r="C526" s="67" t="s">
        <v>72</v>
      </c>
      <c r="D526" s="67" t="s">
        <v>820</v>
      </c>
      <c r="E526" s="247" t="s">
        <v>821</v>
      </c>
      <c r="F526" s="247"/>
      <c r="G526" s="69" t="s">
        <v>59</v>
      </c>
      <c r="H526" s="70">
        <v>1</v>
      </c>
      <c r="I526" s="71">
        <v>504.82</v>
      </c>
      <c r="J526" s="71">
        <v>504.82</v>
      </c>
    </row>
    <row r="527" spans="1:10" ht="36" customHeight="1" x14ac:dyDescent="0.2">
      <c r="A527" s="79" t="s">
        <v>362</v>
      </c>
      <c r="B527" s="80" t="s">
        <v>822</v>
      </c>
      <c r="C527" s="79" t="s">
        <v>72</v>
      </c>
      <c r="D527" s="79" t="s">
        <v>823</v>
      </c>
      <c r="E527" s="244" t="s">
        <v>824</v>
      </c>
      <c r="F527" s="244"/>
      <c r="G527" s="81" t="s">
        <v>95</v>
      </c>
      <c r="H527" s="82">
        <v>8.4</v>
      </c>
      <c r="I527" s="83">
        <v>22.93</v>
      </c>
      <c r="J527" s="83">
        <v>192.61</v>
      </c>
    </row>
    <row r="528" spans="1:10" ht="24" customHeight="1" x14ac:dyDescent="0.2">
      <c r="A528" s="79" t="s">
        <v>362</v>
      </c>
      <c r="B528" s="80" t="s">
        <v>366</v>
      </c>
      <c r="C528" s="79" t="s">
        <v>49</v>
      </c>
      <c r="D528" s="79" t="s">
        <v>367</v>
      </c>
      <c r="E528" s="244" t="s">
        <v>339</v>
      </c>
      <c r="F528" s="244"/>
      <c r="G528" s="81" t="s">
        <v>365</v>
      </c>
      <c r="H528" s="82">
        <v>1.5957277999999999</v>
      </c>
      <c r="I528" s="83">
        <v>17.54</v>
      </c>
      <c r="J528" s="83">
        <v>27.98</v>
      </c>
    </row>
    <row r="529" spans="1:10" ht="24" customHeight="1" x14ac:dyDescent="0.2">
      <c r="A529" s="79" t="s">
        <v>362</v>
      </c>
      <c r="B529" s="80" t="s">
        <v>363</v>
      </c>
      <c r="C529" s="79" t="s">
        <v>49</v>
      </c>
      <c r="D529" s="79" t="s">
        <v>364</v>
      </c>
      <c r="E529" s="244" t="s">
        <v>339</v>
      </c>
      <c r="F529" s="244"/>
      <c r="G529" s="81" t="s">
        <v>365</v>
      </c>
      <c r="H529" s="82">
        <v>1.5957277999999999</v>
      </c>
      <c r="I529" s="83">
        <v>22.11</v>
      </c>
      <c r="J529" s="83">
        <v>35.28</v>
      </c>
    </row>
    <row r="530" spans="1:10" ht="24" customHeight="1" x14ac:dyDescent="0.2">
      <c r="A530" s="79" t="s">
        <v>341</v>
      </c>
      <c r="B530" s="80" t="s">
        <v>434</v>
      </c>
      <c r="C530" s="79" t="s">
        <v>72</v>
      </c>
      <c r="D530" s="79" t="s">
        <v>435</v>
      </c>
      <c r="E530" s="244" t="s">
        <v>377</v>
      </c>
      <c r="F530" s="244"/>
      <c r="G530" s="81" t="s">
        <v>161</v>
      </c>
      <c r="H530" s="82">
        <v>3.2</v>
      </c>
      <c r="I530" s="83">
        <v>5</v>
      </c>
      <c r="J530" s="83">
        <v>16</v>
      </c>
    </row>
    <row r="531" spans="1:10" ht="24" customHeight="1" x14ac:dyDescent="0.2">
      <c r="A531" s="79" t="s">
        <v>341</v>
      </c>
      <c r="B531" s="80" t="s">
        <v>825</v>
      </c>
      <c r="C531" s="79" t="s">
        <v>72</v>
      </c>
      <c r="D531" s="79" t="s">
        <v>826</v>
      </c>
      <c r="E531" s="244" t="s">
        <v>377</v>
      </c>
      <c r="F531" s="244"/>
      <c r="G531" s="81" t="s">
        <v>161</v>
      </c>
      <c r="H531" s="82">
        <v>15.4</v>
      </c>
      <c r="I531" s="83">
        <v>9.49</v>
      </c>
      <c r="J531" s="83">
        <v>146.13999999999999</v>
      </c>
    </row>
    <row r="532" spans="1:10" ht="24" customHeight="1" x14ac:dyDescent="0.2">
      <c r="A532" s="79" t="s">
        <v>341</v>
      </c>
      <c r="B532" s="80" t="s">
        <v>827</v>
      </c>
      <c r="C532" s="79" t="s">
        <v>49</v>
      </c>
      <c r="D532" s="79" t="s">
        <v>828</v>
      </c>
      <c r="E532" s="244" t="s">
        <v>377</v>
      </c>
      <c r="F532" s="244"/>
      <c r="G532" s="81" t="s">
        <v>95</v>
      </c>
      <c r="H532" s="82">
        <v>2.42</v>
      </c>
      <c r="I532" s="83">
        <v>34.590000000000003</v>
      </c>
      <c r="J532" s="83">
        <v>83.7</v>
      </c>
    </row>
    <row r="533" spans="1:10" ht="24" customHeight="1" x14ac:dyDescent="0.2">
      <c r="A533" s="79" t="s">
        <v>341</v>
      </c>
      <c r="B533" s="80" t="s">
        <v>596</v>
      </c>
      <c r="C533" s="79" t="s">
        <v>49</v>
      </c>
      <c r="D533" s="79" t="s">
        <v>597</v>
      </c>
      <c r="E533" s="244" t="s">
        <v>377</v>
      </c>
      <c r="F533" s="244"/>
      <c r="G533" s="81" t="s">
        <v>340</v>
      </c>
      <c r="H533" s="82">
        <v>0.2</v>
      </c>
      <c r="I533" s="83">
        <v>15.58</v>
      </c>
      <c r="J533" s="83">
        <v>3.11</v>
      </c>
    </row>
    <row r="534" spans="1:10" ht="25.5" x14ac:dyDescent="0.2">
      <c r="A534" s="84"/>
      <c r="B534" s="84"/>
      <c r="C534" s="84"/>
      <c r="D534" s="84"/>
      <c r="E534" s="84" t="s">
        <v>344</v>
      </c>
      <c r="F534" s="85">
        <v>74.389792899408278</v>
      </c>
      <c r="G534" s="84" t="s">
        <v>345</v>
      </c>
      <c r="H534" s="85">
        <v>86.53</v>
      </c>
      <c r="I534" s="84" t="s">
        <v>346</v>
      </c>
      <c r="J534" s="85">
        <v>160.91999999999999</v>
      </c>
    </row>
    <row r="535" spans="1:10" ht="15" thickBot="1" x14ac:dyDescent="0.25">
      <c r="A535" s="84"/>
      <c r="B535" s="84"/>
      <c r="C535" s="84"/>
      <c r="D535" s="84"/>
      <c r="E535" s="84" t="s">
        <v>347</v>
      </c>
      <c r="F535" s="85">
        <v>133.07</v>
      </c>
      <c r="G535" s="84"/>
      <c r="H535" s="245" t="s">
        <v>348</v>
      </c>
      <c r="I535" s="245"/>
      <c r="J535" s="85">
        <v>637.89</v>
      </c>
    </row>
    <row r="536" spans="1:10" ht="0.95" customHeight="1" thickTop="1" x14ac:dyDescent="0.2">
      <c r="A536" s="72"/>
      <c r="B536" s="72"/>
      <c r="C536" s="72"/>
      <c r="D536" s="72"/>
      <c r="E536" s="72"/>
      <c r="F536" s="72"/>
      <c r="G536" s="72"/>
      <c r="H536" s="72"/>
      <c r="I536" s="72"/>
      <c r="J536" s="72"/>
    </row>
    <row r="537" spans="1:10" ht="18" customHeight="1" x14ac:dyDescent="0.2">
      <c r="A537" s="86" t="s">
        <v>829</v>
      </c>
      <c r="B537" s="87" t="s">
        <v>329</v>
      </c>
      <c r="C537" s="86" t="s">
        <v>330</v>
      </c>
      <c r="D537" s="86" t="s">
        <v>331</v>
      </c>
      <c r="E537" s="246" t="s">
        <v>332</v>
      </c>
      <c r="F537" s="246"/>
      <c r="G537" s="88" t="s">
        <v>333</v>
      </c>
      <c r="H537" s="87" t="s">
        <v>334</v>
      </c>
      <c r="I537" s="87" t="s">
        <v>335</v>
      </c>
      <c r="J537" s="87" t="s">
        <v>258</v>
      </c>
    </row>
    <row r="538" spans="1:10" ht="24" customHeight="1" x14ac:dyDescent="0.2">
      <c r="A538" s="67" t="s">
        <v>336</v>
      </c>
      <c r="B538" s="68" t="s">
        <v>830</v>
      </c>
      <c r="C538" s="67" t="s">
        <v>72</v>
      </c>
      <c r="D538" s="67" t="s">
        <v>831</v>
      </c>
      <c r="E538" s="247" t="s">
        <v>821</v>
      </c>
      <c r="F538" s="247"/>
      <c r="G538" s="69" t="s">
        <v>59</v>
      </c>
      <c r="H538" s="70">
        <v>1</v>
      </c>
      <c r="I538" s="71">
        <v>225.65</v>
      </c>
      <c r="J538" s="71">
        <f>SUM(J539:J543)</f>
        <v>237.04599999999999</v>
      </c>
    </row>
    <row r="539" spans="1:10" ht="36" customHeight="1" x14ac:dyDescent="0.2">
      <c r="A539" s="79" t="s">
        <v>362</v>
      </c>
      <c r="B539" s="80" t="s">
        <v>822</v>
      </c>
      <c r="C539" s="79" t="s">
        <v>72</v>
      </c>
      <c r="D539" s="79" t="s">
        <v>823</v>
      </c>
      <c r="E539" s="244" t="s">
        <v>824</v>
      </c>
      <c r="F539" s="244"/>
      <c r="G539" s="81" t="s">
        <v>95</v>
      </c>
      <c r="H539" s="82">
        <v>2.1</v>
      </c>
      <c r="I539" s="83">
        <v>22.93</v>
      </c>
      <c r="J539" s="83">
        <f>H539*I539</f>
        <v>48.152999999999999</v>
      </c>
    </row>
    <row r="540" spans="1:10" ht="24" customHeight="1" x14ac:dyDescent="0.2">
      <c r="A540" s="79" t="s">
        <v>362</v>
      </c>
      <c r="B540" s="80" t="s">
        <v>366</v>
      </c>
      <c r="C540" s="79" t="s">
        <v>49</v>
      </c>
      <c r="D540" s="79" t="s">
        <v>367</v>
      </c>
      <c r="E540" s="244" t="s">
        <v>339</v>
      </c>
      <c r="F540" s="244"/>
      <c r="G540" s="81" t="s">
        <v>365</v>
      </c>
      <c r="H540" s="82">
        <v>1.9</v>
      </c>
      <c r="I540" s="83">
        <v>17.54</v>
      </c>
      <c r="J540" s="83">
        <f t="shared" ref="J540:J543" si="2">H540*I540</f>
        <v>33.325999999999993</v>
      </c>
    </row>
    <row r="541" spans="1:10" ht="24" customHeight="1" x14ac:dyDescent="0.2">
      <c r="A541" s="79" t="s">
        <v>362</v>
      </c>
      <c r="B541" s="80" t="s">
        <v>363</v>
      </c>
      <c r="C541" s="79" t="s">
        <v>49</v>
      </c>
      <c r="D541" s="79" t="s">
        <v>364</v>
      </c>
      <c r="E541" s="244" t="s">
        <v>339</v>
      </c>
      <c r="F541" s="244"/>
      <c r="G541" s="81" t="s">
        <v>365</v>
      </c>
      <c r="H541" s="82">
        <v>1.9</v>
      </c>
      <c r="I541" s="83">
        <v>22.11</v>
      </c>
      <c r="J541" s="83">
        <f t="shared" si="2"/>
        <v>42.009</v>
      </c>
    </row>
    <row r="542" spans="1:10" ht="24" customHeight="1" x14ac:dyDescent="0.2">
      <c r="A542" s="79" t="s">
        <v>341</v>
      </c>
      <c r="B542" s="80" t="s">
        <v>596</v>
      </c>
      <c r="C542" s="79" t="s">
        <v>49</v>
      </c>
      <c r="D542" s="79" t="s">
        <v>597</v>
      </c>
      <c r="E542" s="244" t="s">
        <v>377</v>
      </c>
      <c r="F542" s="244"/>
      <c r="G542" s="81" t="s">
        <v>340</v>
      </c>
      <c r="H542" s="82">
        <v>0.1</v>
      </c>
      <c r="I542" s="83">
        <v>15.58</v>
      </c>
      <c r="J542" s="83">
        <f t="shared" si="2"/>
        <v>1.5580000000000001</v>
      </c>
    </row>
    <row r="543" spans="1:10" ht="24" customHeight="1" x14ac:dyDescent="0.2">
      <c r="A543" s="79" t="s">
        <v>341</v>
      </c>
      <c r="B543" s="80" t="s">
        <v>441</v>
      </c>
      <c r="C543" s="79" t="s">
        <v>49</v>
      </c>
      <c r="D543" s="79" t="s">
        <v>442</v>
      </c>
      <c r="E543" s="244" t="s">
        <v>377</v>
      </c>
      <c r="F543" s="244"/>
      <c r="G543" s="81" t="s">
        <v>438</v>
      </c>
      <c r="H543" s="82">
        <v>5.6</v>
      </c>
      <c r="I543" s="83">
        <v>20</v>
      </c>
      <c r="J543" s="83">
        <f t="shared" si="2"/>
        <v>112</v>
      </c>
    </row>
    <row r="544" spans="1:10" ht="25.5" x14ac:dyDescent="0.2">
      <c r="A544" s="84"/>
      <c r="B544" s="84"/>
      <c r="C544" s="84"/>
      <c r="D544" s="84"/>
      <c r="E544" s="84" t="s">
        <v>344</v>
      </c>
      <c r="F544" s="85">
        <v>34.874260355029584</v>
      </c>
      <c r="G544" s="84" t="s">
        <v>345</v>
      </c>
      <c r="H544" s="85">
        <v>40.57</v>
      </c>
      <c r="I544" s="84" t="s">
        <v>346</v>
      </c>
      <c r="J544" s="85">
        <v>75.44</v>
      </c>
    </row>
    <row r="545" spans="1:10" ht="15" thickBot="1" x14ac:dyDescent="0.25">
      <c r="A545" s="84"/>
      <c r="B545" s="84"/>
      <c r="C545" s="84"/>
      <c r="D545" s="84"/>
      <c r="E545" s="84" t="s">
        <v>347</v>
      </c>
      <c r="F545" s="85">
        <f>J538*0.2636</f>
        <v>62.485325599999996</v>
      </c>
      <c r="G545" s="84"/>
      <c r="H545" s="245" t="s">
        <v>348</v>
      </c>
      <c r="I545" s="245"/>
      <c r="J545" s="85">
        <f>J538+F545</f>
        <v>299.5313256</v>
      </c>
    </row>
    <row r="546" spans="1:10" ht="0.95" customHeight="1" thickTop="1" x14ac:dyDescent="0.2">
      <c r="A546" s="72"/>
      <c r="B546" s="72"/>
      <c r="C546" s="72"/>
      <c r="D546" s="72"/>
      <c r="E546" s="72"/>
      <c r="F546" s="72"/>
      <c r="G546" s="72"/>
      <c r="H546" s="72"/>
      <c r="I546" s="72"/>
      <c r="J546" s="72"/>
    </row>
    <row r="547" spans="1:10" ht="18" customHeight="1" x14ac:dyDescent="0.2">
      <c r="A547" s="86" t="s">
        <v>832</v>
      </c>
      <c r="B547" s="87" t="s">
        <v>329</v>
      </c>
      <c r="C547" s="86" t="s">
        <v>330</v>
      </c>
      <c r="D547" s="86" t="s">
        <v>331</v>
      </c>
      <c r="E547" s="246" t="s">
        <v>332</v>
      </c>
      <c r="F547" s="246"/>
      <c r="G547" s="88" t="s">
        <v>333</v>
      </c>
      <c r="H547" s="87" t="s">
        <v>334</v>
      </c>
      <c r="I547" s="87" t="s">
        <v>335</v>
      </c>
      <c r="J547" s="87" t="s">
        <v>258</v>
      </c>
    </row>
    <row r="548" spans="1:10" ht="24" customHeight="1" x14ac:dyDescent="0.2">
      <c r="A548" s="67" t="s">
        <v>336</v>
      </c>
      <c r="B548" s="68" t="s">
        <v>833</v>
      </c>
      <c r="C548" s="67" t="s">
        <v>338</v>
      </c>
      <c r="D548" s="67" t="s">
        <v>124</v>
      </c>
      <c r="E548" s="247" t="s">
        <v>339</v>
      </c>
      <c r="F548" s="247"/>
      <c r="G548" s="69" t="s">
        <v>361</v>
      </c>
      <c r="H548" s="70">
        <v>1</v>
      </c>
      <c r="I548" s="71">
        <v>3.51</v>
      </c>
      <c r="J548" s="71">
        <v>3.51</v>
      </c>
    </row>
    <row r="549" spans="1:10" ht="24" customHeight="1" x14ac:dyDescent="0.2">
      <c r="A549" s="79" t="s">
        <v>362</v>
      </c>
      <c r="B549" s="80" t="s">
        <v>366</v>
      </c>
      <c r="C549" s="79" t="s">
        <v>49</v>
      </c>
      <c r="D549" s="79" t="s">
        <v>367</v>
      </c>
      <c r="E549" s="244" t="s">
        <v>339</v>
      </c>
      <c r="F549" s="244"/>
      <c r="G549" s="81" t="s">
        <v>365</v>
      </c>
      <c r="H549" s="82">
        <v>1.25075E-2</v>
      </c>
      <c r="I549" s="83">
        <v>17.54</v>
      </c>
      <c r="J549" s="83">
        <v>0.21</v>
      </c>
    </row>
    <row r="550" spans="1:10" ht="48" customHeight="1" x14ac:dyDescent="0.2">
      <c r="A550" s="79" t="s">
        <v>341</v>
      </c>
      <c r="B550" s="80" t="s">
        <v>834</v>
      </c>
      <c r="C550" s="79" t="s">
        <v>338</v>
      </c>
      <c r="D550" s="79" t="s">
        <v>835</v>
      </c>
      <c r="E550" s="244" t="s">
        <v>533</v>
      </c>
      <c r="F550" s="244"/>
      <c r="G550" s="81" t="s">
        <v>534</v>
      </c>
      <c r="H550" s="82">
        <v>4.8640000000000003E-3</v>
      </c>
      <c r="I550" s="83">
        <v>190.77</v>
      </c>
      <c r="J550" s="83">
        <v>0.92</v>
      </c>
    </row>
    <row r="551" spans="1:10" ht="36" customHeight="1" x14ac:dyDescent="0.2">
      <c r="A551" s="79" t="s">
        <v>341</v>
      </c>
      <c r="B551" s="80" t="s">
        <v>836</v>
      </c>
      <c r="C551" s="79" t="s">
        <v>338</v>
      </c>
      <c r="D551" s="79" t="s">
        <v>837</v>
      </c>
      <c r="E551" s="244" t="s">
        <v>533</v>
      </c>
      <c r="F551" s="244"/>
      <c r="G551" s="81" t="s">
        <v>534</v>
      </c>
      <c r="H551" s="82">
        <v>1.25075E-2</v>
      </c>
      <c r="I551" s="83">
        <v>190.69</v>
      </c>
      <c r="J551" s="83">
        <v>2.38</v>
      </c>
    </row>
    <row r="552" spans="1:10" ht="25.5" x14ac:dyDescent="0.2">
      <c r="A552" s="84"/>
      <c r="B552" s="84"/>
      <c r="C552" s="84"/>
      <c r="D552" s="84"/>
      <c r="E552" s="84" t="s">
        <v>344</v>
      </c>
      <c r="F552" s="85">
        <v>6.9341715976331361E-2</v>
      </c>
      <c r="G552" s="84" t="s">
        <v>345</v>
      </c>
      <c r="H552" s="85">
        <v>0.08</v>
      </c>
      <c r="I552" s="84" t="s">
        <v>346</v>
      </c>
      <c r="J552" s="85">
        <v>0.15</v>
      </c>
    </row>
    <row r="553" spans="1:10" ht="15" thickBot="1" x14ac:dyDescent="0.25">
      <c r="A553" s="84"/>
      <c r="B553" s="84"/>
      <c r="C553" s="84"/>
      <c r="D553" s="84"/>
      <c r="E553" s="84" t="s">
        <v>347</v>
      </c>
      <c r="F553" s="85">
        <v>0.92</v>
      </c>
      <c r="G553" s="84"/>
      <c r="H553" s="245" t="s">
        <v>348</v>
      </c>
      <c r="I553" s="245"/>
      <c r="J553" s="85">
        <v>4.43</v>
      </c>
    </row>
    <row r="554" spans="1:10" ht="0.95" customHeight="1" thickTop="1" x14ac:dyDescent="0.2">
      <c r="A554" s="72"/>
      <c r="B554" s="72"/>
      <c r="C554" s="72"/>
      <c r="D554" s="72"/>
      <c r="E554" s="72"/>
      <c r="F554" s="72"/>
      <c r="G554" s="72"/>
      <c r="H554" s="72"/>
      <c r="I554" s="72"/>
      <c r="J554" s="72"/>
    </row>
    <row r="555" spans="1:10" ht="18" customHeight="1" x14ac:dyDescent="0.2">
      <c r="A555" s="86" t="s">
        <v>838</v>
      </c>
      <c r="B555" s="87" t="s">
        <v>329</v>
      </c>
      <c r="C555" s="86" t="s">
        <v>330</v>
      </c>
      <c r="D555" s="86" t="s">
        <v>331</v>
      </c>
      <c r="E555" s="246" t="s">
        <v>332</v>
      </c>
      <c r="F555" s="246"/>
      <c r="G555" s="88" t="s">
        <v>333</v>
      </c>
      <c r="H555" s="87" t="s">
        <v>334</v>
      </c>
      <c r="I555" s="87" t="s">
        <v>335</v>
      </c>
      <c r="J555" s="87" t="s">
        <v>258</v>
      </c>
    </row>
    <row r="556" spans="1:10" ht="24" customHeight="1" x14ac:dyDescent="0.2">
      <c r="A556" s="67" t="s">
        <v>336</v>
      </c>
      <c r="B556" s="68" t="s">
        <v>839</v>
      </c>
      <c r="C556" s="67" t="s">
        <v>49</v>
      </c>
      <c r="D556" s="67" t="s">
        <v>840</v>
      </c>
      <c r="E556" s="247" t="s">
        <v>360</v>
      </c>
      <c r="F556" s="247"/>
      <c r="G556" s="69" t="s">
        <v>132</v>
      </c>
      <c r="H556" s="70">
        <v>1</v>
      </c>
      <c r="I556" s="71">
        <v>43.99</v>
      </c>
      <c r="J556" s="71">
        <v>43.99</v>
      </c>
    </row>
    <row r="557" spans="1:10" ht="24" customHeight="1" x14ac:dyDescent="0.2">
      <c r="A557" s="79" t="s">
        <v>362</v>
      </c>
      <c r="B557" s="80" t="s">
        <v>366</v>
      </c>
      <c r="C557" s="79" t="s">
        <v>49</v>
      </c>
      <c r="D557" s="79" t="s">
        <v>367</v>
      </c>
      <c r="E557" s="244" t="s">
        <v>339</v>
      </c>
      <c r="F557" s="244"/>
      <c r="G557" s="81" t="s">
        <v>365</v>
      </c>
      <c r="H557" s="82">
        <v>2.2253913000000001</v>
      </c>
      <c r="I557" s="83">
        <v>17.54</v>
      </c>
      <c r="J557" s="83">
        <v>39.03</v>
      </c>
    </row>
    <row r="558" spans="1:10" ht="24" customHeight="1" x14ac:dyDescent="0.2">
      <c r="A558" s="79" t="s">
        <v>362</v>
      </c>
      <c r="B558" s="80" t="s">
        <v>370</v>
      </c>
      <c r="C558" s="79" t="s">
        <v>49</v>
      </c>
      <c r="D558" s="79" t="s">
        <v>371</v>
      </c>
      <c r="E558" s="244" t="s">
        <v>339</v>
      </c>
      <c r="F558" s="244"/>
      <c r="G558" s="81" t="s">
        <v>365</v>
      </c>
      <c r="H558" s="82">
        <v>0.22253919999999999</v>
      </c>
      <c r="I558" s="83">
        <v>22.33</v>
      </c>
      <c r="J558" s="83">
        <v>4.96</v>
      </c>
    </row>
    <row r="559" spans="1:10" ht="25.5" x14ac:dyDescent="0.2">
      <c r="A559" s="84"/>
      <c r="B559" s="84"/>
      <c r="C559" s="84"/>
      <c r="D559" s="84"/>
      <c r="E559" s="84" t="s">
        <v>344</v>
      </c>
      <c r="F559" s="85">
        <v>14.307507396449704</v>
      </c>
      <c r="G559" s="84" t="s">
        <v>345</v>
      </c>
      <c r="H559" s="85">
        <v>16.64</v>
      </c>
      <c r="I559" s="84" t="s">
        <v>346</v>
      </c>
      <c r="J559" s="85">
        <v>30.95</v>
      </c>
    </row>
    <row r="560" spans="1:10" ht="15" thickBot="1" x14ac:dyDescent="0.25">
      <c r="A560" s="84"/>
      <c r="B560" s="84"/>
      <c r="C560" s="84"/>
      <c r="D560" s="84"/>
      <c r="E560" s="84" t="s">
        <v>347</v>
      </c>
      <c r="F560" s="85">
        <v>11.59</v>
      </c>
      <c r="G560" s="84"/>
      <c r="H560" s="245" t="s">
        <v>348</v>
      </c>
      <c r="I560" s="245"/>
      <c r="J560" s="85">
        <v>55.58</v>
      </c>
    </row>
    <row r="561" spans="1:10" ht="0.95" customHeight="1" thickTop="1" x14ac:dyDescent="0.2">
      <c r="A561" s="72"/>
      <c r="B561" s="72"/>
      <c r="C561" s="72"/>
      <c r="D561" s="72"/>
      <c r="E561" s="72"/>
      <c r="F561" s="72"/>
      <c r="G561" s="72"/>
      <c r="H561" s="72"/>
      <c r="I561" s="72"/>
      <c r="J561" s="72"/>
    </row>
    <row r="562" spans="1:10" ht="18" customHeight="1" x14ac:dyDescent="0.2">
      <c r="A562" s="86" t="s">
        <v>841</v>
      </c>
      <c r="B562" s="87" t="s">
        <v>329</v>
      </c>
      <c r="C562" s="86" t="s">
        <v>330</v>
      </c>
      <c r="D562" s="86" t="s">
        <v>331</v>
      </c>
      <c r="E562" s="246" t="s">
        <v>332</v>
      </c>
      <c r="F562" s="246"/>
      <c r="G562" s="88" t="s">
        <v>333</v>
      </c>
      <c r="H562" s="87" t="s">
        <v>334</v>
      </c>
      <c r="I562" s="87" t="s">
        <v>335</v>
      </c>
      <c r="J562" s="87" t="s">
        <v>258</v>
      </c>
    </row>
    <row r="563" spans="1:10" ht="24" customHeight="1" x14ac:dyDescent="0.2">
      <c r="A563" s="67" t="s">
        <v>336</v>
      </c>
      <c r="B563" s="68" t="s">
        <v>842</v>
      </c>
      <c r="C563" s="67" t="s">
        <v>49</v>
      </c>
      <c r="D563" s="67" t="s">
        <v>178</v>
      </c>
      <c r="E563" s="247" t="s">
        <v>360</v>
      </c>
      <c r="F563" s="247"/>
      <c r="G563" s="69" t="s">
        <v>340</v>
      </c>
      <c r="H563" s="70">
        <v>1</v>
      </c>
      <c r="I563" s="71">
        <v>14.99</v>
      </c>
      <c r="J563" s="71">
        <v>14.99</v>
      </c>
    </row>
    <row r="564" spans="1:10" ht="36" customHeight="1" x14ac:dyDescent="0.2">
      <c r="A564" s="79" t="s">
        <v>362</v>
      </c>
      <c r="B564" s="80" t="s">
        <v>682</v>
      </c>
      <c r="C564" s="79" t="s">
        <v>49</v>
      </c>
      <c r="D564" s="79" t="s">
        <v>683</v>
      </c>
      <c r="E564" s="244" t="s">
        <v>360</v>
      </c>
      <c r="F564" s="244"/>
      <c r="G564" s="81" t="s">
        <v>340</v>
      </c>
      <c r="H564" s="82">
        <v>1</v>
      </c>
      <c r="I564" s="83">
        <v>10.85</v>
      </c>
      <c r="J564" s="83">
        <v>10.85</v>
      </c>
    </row>
    <row r="565" spans="1:10" ht="24" customHeight="1" x14ac:dyDescent="0.2">
      <c r="A565" s="79" t="s">
        <v>362</v>
      </c>
      <c r="B565" s="80" t="s">
        <v>456</v>
      </c>
      <c r="C565" s="79" t="s">
        <v>49</v>
      </c>
      <c r="D565" s="79" t="s">
        <v>457</v>
      </c>
      <c r="E565" s="244" t="s">
        <v>339</v>
      </c>
      <c r="F565" s="244"/>
      <c r="G565" s="81" t="s">
        <v>365</v>
      </c>
      <c r="H565" s="82">
        <v>4.1036599999999999E-2</v>
      </c>
      <c r="I565" s="83">
        <v>18.03</v>
      </c>
      <c r="J565" s="83">
        <v>0.73</v>
      </c>
    </row>
    <row r="566" spans="1:10" ht="24" customHeight="1" x14ac:dyDescent="0.2">
      <c r="A566" s="79" t="s">
        <v>362</v>
      </c>
      <c r="B566" s="80" t="s">
        <v>368</v>
      </c>
      <c r="C566" s="79" t="s">
        <v>49</v>
      </c>
      <c r="D566" s="79" t="s">
        <v>369</v>
      </c>
      <c r="E566" s="244" t="s">
        <v>339</v>
      </c>
      <c r="F566" s="244"/>
      <c r="G566" s="81" t="s">
        <v>365</v>
      </c>
      <c r="H566" s="82">
        <v>0.12645989999999999</v>
      </c>
      <c r="I566" s="83">
        <v>22.21</v>
      </c>
      <c r="J566" s="83">
        <v>2.8</v>
      </c>
    </row>
    <row r="567" spans="1:10" ht="24" customHeight="1" x14ac:dyDescent="0.2">
      <c r="A567" s="79" t="s">
        <v>341</v>
      </c>
      <c r="B567" s="80" t="s">
        <v>458</v>
      </c>
      <c r="C567" s="79" t="s">
        <v>49</v>
      </c>
      <c r="D567" s="79" t="s">
        <v>459</v>
      </c>
      <c r="E567" s="244" t="s">
        <v>377</v>
      </c>
      <c r="F567" s="244"/>
      <c r="G567" s="81" t="s">
        <v>340</v>
      </c>
      <c r="H567" s="82">
        <v>2.5000000000000001E-2</v>
      </c>
      <c r="I567" s="83">
        <v>14.85</v>
      </c>
      <c r="J567" s="83">
        <v>0.37</v>
      </c>
    </row>
    <row r="568" spans="1:10" ht="36" customHeight="1" x14ac:dyDescent="0.2">
      <c r="A568" s="79" t="s">
        <v>341</v>
      </c>
      <c r="B568" s="80" t="s">
        <v>460</v>
      </c>
      <c r="C568" s="79" t="s">
        <v>49</v>
      </c>
      <c r="D568" s="79" t="s">
        <v>461</v>
      </c>
      <c r="E568" s="244" t="s">
        <v>377</v>
      </c>
      <c r="F568" s="244"/>
      <c r="G568" s="81" t="s">
        <v>132</v>
      </c>
      <c r="H568" s="82">
        <v>1.19</v>
      </c>
      <c r="I568" s="83">
        <v>0.21</v>
      </c>
      <c r="J568" s="83">
        <v>0.24</v>
      </c>
    </row>
    <row r="569" spans="1:10" ht="25.5" x14ac:dyDescent="0.2">
      <c r="A569" s="84"/>
      <c r="B569" s="84"/>
      <c r="C569" s="84"/>
      <c r="D569" s="84"/>
      <c r="E569" s="84" t="s">
        <v>344</v>
      </c>
      <c r="F569" s="85">
        <v>1.5717455621301775</v>
      </c>
      <c r="G569" s="84" t="s">
        <v>345</v>
      </c>
      <c r="H569" s="85">
        <v>1.83</v>
      </c>
      <c r="I569" s="84" t="s">
        <v>346</v>
      </c>
      <c r="J569" s="85">
        <v>3.4</v>
      </c>
    </row>
    <row r="570" spans="1:10" ht="15" thickBot="1" x14ac:dyDescent="0.25">
      <c r="A570" s="84"/>
      <c r="B570" s="84"/>
      <c r="C570" s="84"/>
      <c r="D570" s="84"/>
      <c r="E570" s="84" t="s">
        <v>347</v>
      </c>
      <c r="F570" s="85">
        <v>3.95</v>
      </c>
      <c r="G570" s="84"/>
      <c r="H570" s="245" t="s">
        <v>348</v>
      </c>
      <c r="I570" s="245"/>
      <c r="J570" s="85">
        <v>18.940000000000001</v>
      </c>
    </row>
    <row r="571" spans="1:10" ht="0.95" customHeight="1" thickTop="1" x14ac:dyDescent="0.2">
      <c r="A571" s="72"/>
      <c r="B571" s="72"/>
      <c r="C571" s="72"/>
      <c r="D571" s="72"/>
      <c r="E571" s="72"/>
      <c r="F571" s="72"/>
      <c r="G571" s="72"/>
      <c r="H571" s="72"/>
      <c r="I571" s="72"/>
      <c r="J571" s="72"/>
    </row>
    <row r="572" spans="1:10" ht="18" customHeight="1" x14ac:dyDescent="0.2">
      <c r="A572" s="86" t="s">
        <v>843</v>
      </c>
      <c r="B572" s="87" t="s">
        <v>329</v>
      </c>
      <c r="C572" s="86" t="s">
        <v>330</v>
      </c>
      <c r="D572" s="86" t="s">
        <v>331</v>
      </c>
      <c r="E572" s="246" t="s">
        <v>332</v>
      </c>
      <c r="F572" s="246"/>
      <c r="G572" s="88" t="s">
        <v>333</v>
      </c>
      <c r="H572" s="87" t="s">
        <v>334</v>
      </c>
      <c r="I572" s="87" t="s">
        <v>335</v>
      </c>
      <c r="J572" s="87" t="s">
        <v>258</v>
      </c>
    </row>
    <row r="573" spans="1:10" ht="24" customHeight="1" x14ac:dyDescent="0.2">
      <c r="A573" s="67" t="s">
        <v>336</v>
      </c>
      <c r="B573" s="68" t="s">
        <v>844</v>
      </c>
      <c r="C573" s="67" t="s">
        <v>49</v>
      </c>
      <c r="D573" s="67" t="s">
        <v>129</v>
      </c>
      <c r="E573" s="247" t="s">
        <v>467</v>
      </c>
      <c r="F573" s="247"/>
      <c r="G573" s="69" t="s">
        <v>361</v>
      </c>
      <c r="H573" s="70">
        <v>1</v>
      </c>
      <c r="I573" s="71">
        <v>1</v>
      </c>
      <c r="J573" s="71">
        <v>1</v>
      </c>
    </row>
    <row r="574" spans="1:10" ht="24" customHeight="1" x14ac:dyDescent="0.2">
      <c r="A574" s="79" t="s">
        <v>362</v>
      </c>
      <c r="B574" s="80" t="s">
        <v>845</v>
      </c>
      <c r="C574" s="79" t="s">
        <v>49</v>
      </c>
      <c r="D574" s="79" t="s">
        <v>846</v>
      </c>
      <c r="E574" s="244" t="s">
        <v>847</v>
      </c>
      <c r="F574" s="244"/>
      <c r="G574" s="81" t="s">
        <v>365</v>
      </c>
      <c r="H574" s="82">
        <v>1.0723E-3</v>
      </c>
      <c r="I574" s="83">
        <v>130.94</v>
      </c>
      <c r="J574" s="83">
        <v>0.14000000000000001</v>
      </c>
    </row>
    <row r="575" spans="1:10" ht="24" customHeight="1" x14ac:dyDescent="0.2">
      <c r="A575" s="79" t="s">
        <v>362</v>
      </c>
      <c r="B575" s="80" t="s">
        <v>848</v>
      </c>
      <c r="C575" s="79" t="s">
        <v>49</v>
      </c>
      <c r="D575" s="79" t="s">
        <v>849</v>
      </c>
      <c r="E575" s="244" t="s">
        <v>847</v>
      </c>
      <c r="F575" s="244"/>
      <c r="G575" s="81" t="s">
        <v>365</v>
      </c>
      <c r="H575" s="82">
        <v>2.4916000000000001E-3</v>
      </c>
      <c r="I575" s="83">
        <v>323.89</v>
      </c>
      <c r="J575" s="83">
        <v>0.8</v>
      </c>
    </row>
    <row r="576" spans="1:10" ht="24" customHeight="1" x14ac:dyDescent="0.2">
      <c r="A576" s="79" t="s">
        <v>362</v>
      </c>
      <c r="B576" s="80" t="s">
        <v>366</v>
      </c>
      <c r="C576" s="79" t="s">
        <v>49</v>
      </c>
      <c r="D576" s="79" t="s">
        <v>367</v>
      </c>
      <c r="E576" s="244" t="s">
        <v>339</v>
      </c>
      <c r="F576" s="244"/>
      <c r="G576" s="81" t="s">
        <v>365</v>
      </c>
      <c r="H576" s="82">
        <v>3.5639000000000001E-3</v>
      </c>
      <c r="I576" s="83">
        <v>17.54</v>
      </c>
      <c r="J576" s="83">
        <v>0.06</v>
      </c>
    </row>
    <row r="577" spans="1:11" ht="25.5" x14ac:dyDescent="0.2">
      <c r="A577" s="84"/>
      <c r="B577" s="84"/>
      <c r="C577" s="84"/>
      <c r="D577" s="84"/>
      <c r="E577" s="84" t="s">
        <v>344</v>
      </c>
      <c r="F577" s="85">
        <v>4.1605029585798814E-2</v>
      </c>
      <c r="G577" s="84" t="s">
        <v>345</v>
      </c>
      <c r="H577" s="85">
        <v>0.05</v>
      </c>
      <c r="I577" s="84" t="s">
        <v>346</v>
      </c>
      <c r="J577" s="85">
        <v>0.09</v>
      </c>
    </row>
    <row r="578" spans="1:11" ht="15" thickBot="1" x14ac:dyDescent="0.25">
      <c r="A578" s="84"/>
      <c r="B578" s="84"/>
      <c r="C578" s="84"/>
      <c r="D578" s="84"/>
      <c r="E578" s="84" t="s">
        <v>347</v>
      </c>
      <c r="F578" s="85">
        <v>0.26</v>
      </c>
      <c r="G578" s="84"/>
      <c r="H578" s="245" t="s">
        <v>348</v>
      </c>
      <c r="I578" s="245"/>
      <c r="J578" s="85">
        <v>1.26</v>
      </c>
    </row>
    <row r="579" spans="1:11" ht="0.95" customHeight="1" thickTop="1" thickBot="1" x14ac:dyDescent="0.25">
      <c r="A579" s="72"/>
      <c r="B579" s="72"/>
      <c r="C579" s="72"/>
      <c r="D579" s="72"/>
      <c r="E579" s="72"/>
      <c r="F579" s="72"/>
      <c r="G579" s="72"/>
      <c r="H579" s="72"/>
      <c r="I579" s="72"/>
      <c r="J579" s="72"/>
    </row>
    <row r="580" spans="1:11" ht="21" customHeight="1" x14ac:dyDescent="0.2">
      <c r="A580" s="99" t="s">
        <v>1118</v>
      </c>
      <c r="B580" s="100" t="s">
        <v>329</v>
      </c>
      <c r="C580" s="101" t="s">
        <v>330</v>
      </c>
      <c r="D580" s="101" t="s">
        <v>331</v>
      </c>
      <c r="E580" s="248" t="s">
        <v>332</v>
      </c>
      <c r="F580" s="248"/>
      <c r="G580" s="102" t="s">
        <v>333</v>
      </c>
      <c r="H580" s="100" t="s">
        <v>334</v>
      </c>
      <c r="I580" s="100" t="s">
        <v>335</v>
      </c>
      <c r="J580" s="103" t="s">
        <v>258</v>
      </c>
      <c r="K580" s="78"/>
    </row>
    <row r="581" spans="1:11" ht="18" customHeight="1" x14ac:dyDescent="0.2">
      <c r="A581" s="104" t="s">
        <v>336</v>
      </c>
      <c r="B581" s="69" t="s">
        <v>1119</v>
      </c>
      <c r="C581" s="94" t="s">
        <v>49</v>
      </c>
      <c r="D581" s="94" t="s">
        <v>152</v>
      </c>
      <c r="E581" s="247" t="s">
        <v>339</v>
      </c>
      <c r="F581" s="247"/>
      <c r="G581" s="69" t="s">
        <v>95</v>
      </c>
      <c r="H581" s="70">
        <v>1</v>
      </c>
      <c r="I581" s="71">
        <f>J581</f>
        <v>0.99974391760000003</v>
      </c>
      <c r="J581" s="105">
        <f>SUM(J582:J583)</f>
        <v>0.99974391760000003</v>
      </c>
    </row>
    <row r="582" spans="1:11" ht="24" customHeight="1" x14ac:dyDescent="0.2">
      <c r="A582" s="106" t="s">
        <v>362</v>
      </c>
      <c r="B582" s="80" t="s">
        <v>366</v>
      </c>
      <c r="C582" s="95" t="s">
        <v>49</v>
      </c>
      <c r="D582" s="95" t="s">
        <v>367</v>
      </c>
      <c r="E582" s="244" t="s">
        <v>339</v>
      </c>
      <c r="F582" s="244"/>
      <c r="G582" s="81" t="s">
        <v>365</v>
      </c>
      <c r="H582" s="82">
        <v>3.7225599999999998E-2</v>
      </c>
      <c r="I582" s="83">
        <v>17.54</v>
      </c>
      <c r="J582" s="107">
        <f>H582*I582</f>
        <v>0.65293702399999998</v>
      </c>
    </row>
    <row r="583" spans="1:11" ht="24" customHeight="1" x14ac:dyDescent="0.2">
      <c r="A583" s="106" t="s">
        <v>341</v>
      </c>
      <c r="B583" s="80" t="s">
        <v>519</v>
      </c>
      <c r="C583" s="95" t="s">
        <v>49</v>
      </c>
      <c r="D583" s="95" t="s">
        <v>520</v>
      </c>
      <c r="E583" s="244" t="s">
        <v>377</v>
      </c>
      <c r="F583" s="244"/>
      <c r="G583" s="81" t="s">
        <v>132</v>
      </c>
      <c r="H583" s="82">
        <v>5.0697199999999998E-2</v>
      </c>
      <c r="I583" s="83">
        <v>7.0380000000000003</v>
      </c>
      <c r="J583" s="107">
        <f>H583*I583-0.01</f>
        <v>0.3468068936</v>
      </c>
    </row>
    <row r="584" spans="1:11" ht="24" customHeight="1" x14ac:dyDescent="0.2">
      <c r="A584" s="108"/>
      <c r="B584" s="97"/>
      <c r="C584" s="97"/>
      <c r="D584" s="97"/>
      <c r="E584" s="97" t="s">
        <v>344</v>
      </c>
      <c r="F584" s="98">
        <v>0.21</v>
      </c>
      <c r="G584" s="97" t="s">
        <v>345</v>
      </c>
      <c r="H584" s="98">
        <v>0.24</v>
      </c>
      <c r="I584" s="97" t="s">
        <v>346</v>
      </c>
      <c r="J584" s="109">
        <v>0.45</v>
      </c>
    </row>
    <row r="585" spans="1:11" ht="24" customHeight="1" thickBot="1" x14ac:dyDescent="0.25">
      <c r="A585" s="110"/>
      <c r="B585" s="111"/>
      <c r="C585" s="111"/>
      <c r="D585" s="111"/>
      <c r="E585" s="111" t="s">
        <v>347</v>
      </c>
      <c r="F585" s="112">
        <v>0.26</v>
      </c>
      <c r="G585" s="111"/>
      <c r="H585" s="249" t="s">
        <v>348</v>
      </c>
      <c r="I585" s="249"/>
      <c r="J585" s="113">
        <f>J581+F585</f>
        <v>1.2597439176</v>
      </c>
    </row>
    <row r="586" spans="1:11" ht="24" customHeight="1" x14ac:dyDescent="0.2">
      <c r="A586" s="86"/>
      <c r="B586" s="87" t="s">
        <v>329</v>
      </c>
      <c r="C586" s="86" t="s">
        <v>330</v>
      </c>
      <c r="D586" s="86" t="s">
        <v>331</v>
      </c>
      <c r="E586" s="246" t="s">
        <v>332</v>
      </c>
      <c r="F586" s="246"/>
      <c r="G586" s="88" t="s">
        <v>333</v>
      </c>
      <c r="H586" s="87" t="s">
        <v>334</v>
      </c>
      <c r="I586" s="87" t="s">
        <v>335</v>
      </c>
      <c r="J586" s="87" t="s">
        <v>258</v>
      </c>
    </row>
    <row r="587" spans="1:11" ht="24" customHeight="1" x14ac:dyDescent="0.2">
      <c r="A587" s="67" t="s">
        <v>336</v>
      </c>
      <c r="B587" s="68" t="s">
        <v>456</v>
      </c>
      <c r="C587" s="67" t="s">
        <v>49</v>
      </c>
      <c r="D587" s="67" t="s">
        <v>457</v>
      </c>
      <c r="E587" s="247" t="s">
        <v>339</v>
      </c>
      <c r="F587" s="247"/>
      <c r="G587" s="69" t="s">
        <v>365</v>
      </c>
      <c r="H587" s="70">
        <v>1</v>
      </c>
      <c r="I587" s="71">
        <v>18.03</v>
      </c>
      <c r="J587" s="71">
        <v>18.03</v>
      </c>
    </row>
    <row r="588" spans="1:11" ht="24" customHeight="1" x14ac:dyDescent="0.2">
      <c r="A588" s="79" t="s">
        <v>362</v>
      </c>
      <c r="B588" s="80" t="s">
        <v>850</v>
      </c>
      <c r="C588" s="79" t="s">
        <v>49</v>
      </c>
      <c r="D588" s="79" t="s">
        <v>851</v>
      </c>
      <c r="E588" s="244" t="s">
        <v>339</v>
      </c>
      <c r="F588" s="244"/>
      <c r="G588" s="81" t="s">
        <v>365</v>
      </c>
      <c r="H588" s="82">
        <v>1</v>
      </c>
      <c r="I588" s="83">
        <v>0.1</v>
      </c>
      <c r="J588" s="83">
        <v>0.1</v>
      </c>
    </row>
    <row r="589" spans="1:11" ht="24" customHeight="1" x14ac:dyDescent="0.2">
      <c r="A589" s="79" t="s">
        <v>341</v>
      </c>
      <c r="B589" s="80" t="s">
        <v>852</v>
      </c>
      <c r="C589" s="79" t="s">
        <v>49</v>
      </c>
      <c r="D589" s="79" t="s">
        <v>853</v>
      </c>
      <c r="E589" s="244" t="s">
        <v>418</v>
      </c>
      <c r="F589" s="244"/>
      <c r="G589" s="81" t="s">
        <v>365</v>
      </c>
      <c r="H589" s="82">
        <v>1</v>
      </c>
      <c r="I589" s="83">
        <v>12.5</v>
      </c>
      <c r="J589" s="83">
        <v>12.5</v>
      </c>
    </row>
    <row r="590" spans="1:11" x14ac:dyDescent="0.2">
      <c r="A590" s="79" t="s">
        <v>341</v>
      </c>
      <c r="B590" s="80" t="s">
        <v>854</v>
      </c>
      <c r="C590" s="79" t="s">
        <v>49</v>
      </c>
      <c r="D590" s="79" t="s">
        <v>855</v>
      </c>
      <c r="E590" s="244" t="s">
        <v>423</v>
      </c>
      <c r="F590" s="244"/>
      <c r="G590" s="81" t="s">
        <v>365</v>
      </c>
      <c r="H590" s="82">
        <v>1</v>
      </c>
      <c r="I590" s="83">
        <v>2.37</v>
      </c>
      <c r="J590" s="83">
        <v>2.37</v>
      </c>
    </row>
    <row r="591" spans="1:11" ht="25.5" x14ac:dyDescent="0.2">
      <c r="A591" s="79" t="s">
        <v>341</v>
      </c>
      <c r="B591" s="80" t="s">
        <v>856</v>
      </c>
      <c r="C591" s="79" t="s">
        <v>49</v>
      </c>
      <c r="D591" s="79" t="s">
        <v>857</v>
      </c>
      <c r="E591" s="244" t="s">
        <v>374</v>
      </c>
      <c r="F591" s="244"/>
      <c r="G591" s="81" t="s">
        <v>365</v>
      </c>
      <c r="H591" s="82">
        <v>1</v>
      </c>
      <c r="I591" s="83">
        <v>0.57999999999999996</v>
      </c>
      <c r="J591" s="83">
        <v>0.57999999999999996</v>
      </c>
    </row>
    <row r="592" spans="1:11" ht="0.95" customHeight="1" x14ac:dyDescent="0.2">
      <c r="A592" s="79" t="s">
        <v>341</v>
      </c>
      <c r="B592" s="80" t="s">
        <v>858</v>
      </c>
      <c r="C592" s="79" t="s">
        <v>49</v>
      </c>
      <c r="D592" s="79" t="s">
        <v>859</v>
      </c>
      <c r="E592" s="244" t="s">
        <v>374</v>
      </c>
      <c r="F592" s="244"/>
      <c r="G592" s="81" t="s">
        <v>365</v>
      </c>
      <c r="H592" s="82">
        <v>1</v>
      </c>
      <c r="I592" s="83">
        <v>0.95</v>
      </c>
      <c r="J592" s="83">
        <v>0.95</v>
      </c>
    </row>
    <row r="593" spans="1:10" ht="18" customHeight="1" x14ac:dyDescent="0.2">
      <c r="A593" s="79" t="s">
        <v>341</v>
      </c>
      <c r="B593" s="80" t="s">
        <v>421</v>
      </c>
      <c r="C593" s="79" t="s">
        <v>49</v>
      </c>
      <c r="D593" s="79" t="s">
        <v>422</v>
      </c>
      <c r="E593" s="244" t="s">
        <v>423</v>
      </c>
      <c r="F593" s="244"/>
      <c r="G593" s="81" t="s">
        <v>365</v>
      </c>
      <c r="H593" s="82">
        <v>1</v>
      </c>
      <c r="I593" s="83">
        <v>0.55000000000000004</v>
      </c>
      <c r="J593" s="83">
        <v>0.55000000000000004</v>
      </c>
    </row>
    <row r="594" spans="1:10" ht="24" customHeight="1" x14ac:dyDescent="0.2">
      <c r="A594" s="79" t="s">
        <v>341</v>
      </c>
      <c r="B594" s="80" t="s">
        <v>424</v>
      </c>
      <c r="C594" s="79" t="s">
        <v>49</v>
      </c>
      <c r="D594" s="79" t="s">
        <v>425</v>
      </c>
      <c r="E594" s="244" t="s">
        <v>426</v>
      </c>
      <c r="F594" s="244"/>
      <c r="G594" s="81" t="s">
        <v>365</v>
      </c>
      <c r="H594" s="82">
        <v>1</v>
      </c>
      <c r="I594" s="83">
        <v>0.06</v>
      </c>
      <c r="J594" s="83">
        <v>0.06</v>
      </c>
    </row>
    <row r="595" spans="1:10" ht="24" customHeight="1" x14ac:dyDescent="0.2">
      <c r="A595" s="79" t="s">
        <v>341</v>
      </c>
      <c r="B595" s="80" t="s">
        <v>860</v>
      </c>
      <c r="C595" s="79" t="s">
        <v>49</v>
      </c>
      <c r="D595" s="79" t="s">
        <v>861</v>
      </c>
      <c r="E595" s="244" t="s">
        <v>343</v>
      </c>
      <c r="F595" s="244"/>
      <c r="G595" s="81" t="s">
        <v>365</v>
      </c>
      <c r="H595" s="82">
        <v>1</v>
      </c>
      <c r="I595" s="83">
        <v>0.92</v>
      </c>
      <c r="J595" s="83">
        <v>0.92</v>
      </c>
    </row>
    <row r="596" spans="1:10" ht="24" customHeight="1" x14ac:dyDescent="0.2">
      <c r="A596" s="84"/>
      <c r="B596" s="84"/>
      <c r="C596" s="84"/>
      <c r="D596" s="84"/>
      <c r="E596" s="84" t="s">
        <v>344</v>
      </c>
      <c r="F596" s="85">
        <v>5.8247040999999999</v>
      </c>
      <c r="G596" s="84" t="s">
        <v>345</v>
      </c>
      <c r="H596" s="85">
        <v>6.78</v>
      </c>
      <c r="I596" s="84" t="s">
        <v>346</v>
      </c>
      <c r="J596" s="85">
        <v>12.6</v>
      </c>
    </row>
    <row r="597" spans="1:10" ht="24" customHeight="1" thickBot="1" x14ac:dyDescent="0.25">
      <c r="A597" s="84"/>
      <c r="B597" s="84"/>
      <c r="C597" s="84"/>
      <c r="D597" s="84"/>
      <c r="E597" s="84" t="s">
        <v>347</v>
      </c>
      <c r="F597" s="85">
        <v>4.75</v>
      </c>
      <c r="G597" s="84"/>
      <c r="H597" s="245" t="s">
        <v>348</v>
      </c>
      <c r="I597" s="245"/>
      <c r="J597" s="85">
        <v>22.78</v>
      </c>
    </row>
    <row r="598" spans="1:10" ht="24" customHeight="1" thickTop="1" x14ac:dyDescent="0.2">
      <c r="A598" s="72"/>
      <c r="B598" s="72"/>
      <c r="C598" s="72"/>
      <c r="D598" s="72"/>
      <c r="E598" s="72"/>
      <c r="F598" s="72"/>
      <c r="G598" s="72"/>
      <c r="H598" s="72"/>
      <c r="I598" s="72"/>
      <c r="J598" s="72"/>
    </row>
    <row r="599" spans="1:10" ht="24" customHeight="1" x14ac:dyDescent="0.2">
      <c r="A599" s="86"/>
      <c r="B599" s="87" t="s">
        <v>329</v>
      </c>
      <c r="C599" s="86" t="s">
        <v>330</v>
      </c>
      <c r="D599" s="86" t="s">
        <v>331</v>
      </c>
      <c r="E599" s="246" t="s">
        <v>332</v>
      </c>
      <c r="F599" s="246"/>
      <c r="G599" s="88" t="s">
        <v>333</v>
      </c>
      <c r="H599" s="87" t="s">
        <v>334</v>
      </c>
      <c r="I599" s="87" t="s">
        <v>335</v>
      </c>
      <c r="J599" s="87" t="s">
        <v>258</v>
      </c>
    </row>
    <row r="600" spans="1:10" ht="24" customHeight="1" x14ac:dyDescent="0.2">
      <c r="A600" s="67" t="s">
        <v>336</v>
      </c>
      <c r="B600" s="68" t="s">
        <v>393</v>
      </c>
      <c r="C600" s="67" t="s">
        <v>49</v>
      </c>
      <c r="D600" s="67" t="s">
        <v>394</v>
      </c>
      <c r="E600" s="247" t="s">
        <v>339</v>
      </c>
      <c r="F600" s="247"/>
      <c r="G600" s="69" t="s">
        <v>365</v>
      </c>
      <c r="H600" s="70">
        <v>1</v>
      </c>
      <c r="I600" s="71">
        <v>17.96</v>
      </c>
      <c r="J600" s="71">
        <v>17.96</v>
      </c>
    </row>
    <row r="601" spans="1:10" ht="24" customHeight="1" x14ac:dyDescent="0.2">
      <c r="A601" s="79" t="s">
        <v>362</v>
      </c>
      <c r="B601" s="80" t="s">
        <v>862</v>
      </c>
      <c r="C601" s="79" t="s">
        <v>49</v>
      </c>
      <c r="D601" s="79" t="s">
        <v>863</v>
      </c>
      <c r="E601" s="244" t="s">
        <v>339</v>
      </c>
      <c r="F601" s="244"/>
      <c r="G601" s="81" t="s">
        <v>365</v>
      </c>
      <c r="H601" s="82">
        <v>1</v>
      </c>
      <c r="I601" s="83">
        <v>0.13</v>
      </c>
      <c r="J601" s="83">
        <v>0.13</v>
      </c>
    </row>
    <row r="602" spans="1:10" ht="24" customHeight="1" x14ac:dyDescent="0.2">
      <c r="A602" s="79" t="s">
        <v>341</v>
      </c>
      <c r="B602" s="80" t="s">
        <v>854</v>
      </c>
      <c r="C602" s="79" t="s">
        <v>49</v>
      </c>
      <c r="D602" s="79" t="s">
        <v>855</v>
      </c>
      <c r="E602" s="244" t="s">
        <v>423</v>
      </c>
      <c r="F602" s="244"/>
      <c r="G602" s="81" t="s">
        <v>365</v>
      </c>
      <c r="H602" s="82">
        <v>1</v>
      </c>
      <c r="I602" s="83">
        <v>2.37</v>
      </c>
      <c r="J602" s="83">
        <v>2.37</v>
      </c>
    </row>
    <row r="603" spans="1:10" x14ac:dyDescent="0.2">
      <c r="A603" s="79" t="s">
        <v>341</v>
      </c>
      <c r="B603" s="80" t="s">
        <v>864</v>
      </c>
      <c r="C603" s="79" t="s">
        <v>49</v>
      </c>
      <c r="D603" s="79" t="s">
        <v>865</v>
      </c>
      <c r="E603" s="244" t="s">
        <v>418</v>
      </c>
      <c r="F603" s="244"/>
      <c r="G603" s="81" t="s">
        <v>365</v>
      </c>
      <c r="H603" s="82">
        <v>1</v>
      </c>
      <c r="I603" s="83">
        <v>12.5</v>
      </c>
      <c r="J603" s="83">
        <v>12.5</v>
      </c>
    </row>
    <row r="604" spans="1:10" ht="25.5" x14ac:dyDescent="0.2">
      <c r="A604" s="79" t="s">
        <v>341</v>
      </c>
      <c r="B604" s="80" t="s">
        <v>866</v>
      </c>
      <c r="C604" s="79" t="s">
        <v>49</v>
      </c>
      <c r="D604" s="79" t="s">
        <v>867</v>
      </c>
      <c r="E604" s="244" t="s">
        <v>374</v>
      </c>
      <c r="F604" s="244"/>
      <c r="G604" s="81" t="s">
        <v>365</v>
      </c>
      <c r="H604" s="82">
        <v>1</v>
      </c>
      <c r="I604" s="83">
        <v>1.05</v>
      </c>
      <c r="J604" s="83">
        <v>1.05</v>
      </c>
    </row>
    <row r="605" spans="1:10" ht="0.95" customHeight="1" x14ac:dyDescent="0.2">
      <c r="A605" s="79" t="s">
        <v>341</v>
      </c>
      <c r="B605" s="80" t="s">
        <v>868</v>
      </c>
      <c r="C605" s="79" t="s">
        <v>49</v>
      </c>
      <c r="D605" s="79" t="s">
        <v>869</v>
      </c>
      <c r="E605" s="244" t="s">
        <v>374</v>
      </c>
      <c r="F605" s="244"/>
      <c r="G605" s="81" t="s">
        <v>365</v>
      </c>
      <c r="H605" s="82">
        <v>1</v>
      </c>
      <c r="I605" s="83">
        <v>0.38</v>
      </c>
      <c r="J605" s="83">
        <v>0.38</v>
      </c>
    </row>
    <row r="606" spans="1:10" ht="18" customHeight="1" x14ac:dyDescent="0.2">
      <c r="A606" s="79" t="s">
        <v>341</v>
      </c>
      <c r="B606" s="80" t="s">
        <v>421</v>
      </c>
      <c r="C606" s="79" t="s">
        <v>49</v>
      </c>
      <c r="D606" s="79" t="s">
        <v>422</v>
      </c>
      <c r="E606" s="244" t="s">
        <v>423</v>
      </c>
      <c r="F606" s="244"/>
      <c r="G606" s="81" t="s">
        <v>365</v>
      </c>
      <c r="H606" s="82">
        <v>1</v>
      </c>
      <c r="I606" s="83">
        <v>0.55000000000000004</v>
      </c>
      <c r="J606" s="83">
        <v>0.55000000000000004</v>
      </c>
    </row>
    <row r="607" spans="1:10" ht="24" customHeight="1" x14ac:dyDescent="0.2">
      <c r="A607" s="79" t="s">
        <v>341</v>
      </c>
      <c r="B607" s="80" t="s">
        <v>424</v>
      </c>
      <c r="C607" s="79" t="s">
        <v>49</v>
      </c>
      <c r="D607" s="79" t="s">
        <v>425</v>
      </c>
      <c r="E607" s="244" t="s">
        <v>426</v>
      </c>
      <c r="F607" s="244"/>
      <c r="G607" s="81" t="s">
        <v>365</v>
      </c>
      <c r="H607" s="82">
        <v>1</v>
      </c>
      <c r="I607" s="83">
        <v>0.06</v>
      </c>
      <c r="J607" s="83">
        <v>0.06</v>
      </c>
    </row>
    <row r="608" spans="1:10" ht="24" customHeight="1" x14ac:dyDescent="0.2">
      <c r="A608" s="79" t="s">
        <v>341</v>
      </c>
      <c r="B608" s="80" t="s">
        <v>860</v>
      </c>
      <c r="C608" s="79" t="s">
        <v>49</v>
      </c>
      <c r="D608" s="79" t="s">
        <v>861</v>
      </c>
      <c r="E608" s="244" t="s">
        <v>343</v>
      </c>
      <c r="F608" s="244"/>
      <c r="G608" s="81" t="s">
        <v>365</v>
      </c>
      <c r="H608" s="82">
        <v>1</v>
      </c>
      <c r="I608" s="83">
        <v>0.92</v>
      </c>
      <c r="J608" s="83">
        <v>0.92</v>
      </c>
    </row>
    <row r="609" spans="1:10" ht="24" customHeight="1" x14ac:dyDescent="0.2">
      <c r="A609" s="84"/>
      <c r="B609" s="84"/>
      <c r="C609" s="84"/>
      <c r="D609" s="84"/>
      <c r="E609" s="84" t="s">
        <v>344</v>
      </c>
      <c r="F609" s="85">
        <v>5.8385724999999997</v>
      </c>
      <c r="G609" s="84" t="s">
        <v>345</v>
      </c>
      <c r="H609" s="85">
        <v>6.79</v>
      </c>
      <c r="I609" s="84" t="s">
        <v>346</v>
      </c>
      <c r="J609" s="85">
        <v>12.63</v>
      </c>
    </row>
    <row r="610" spans="1:10" ht="24" customHeight="1" thickBot="1" x14ac:dyDescent="0.25">
      <c r="A610" s="84"/>
      <c r="B610" s="84"/>
      <c r="C610" s="84"/>
      <c r="D610" s="84"/>
      <c r="E610" s="84" t="s">
        <v>347</v>
      </c>
      <c r="F610" s="85">
        <v>4.7300000000000004</v>
      </c>
      <c r="G610" s="84"/>
      <c r="H610" s="245" t="s">
        <v>348</v>
      </c>
      <c r="I610" s="245"/>
      <c r="J610" s="85">
        <v>22.69</v>
      </c>
    </row>
    <row r="611" spans="1:10" ht="24" customHeight="1" thickTop="1" x14ac:dyDescent="0.2">
      <c r="A611" s="72"/>
      <c r="B611" s="72"/>
      <c r="C611" s="72"/>
      <c r="D611" s="72"/>
      <c r="E611" s="72"/>
      <c r="F611" s="72"/>
      <c r="G611" s="72"/>
      <c r="H611" s="72"/>
      <c r="I611" s="72"/>
      <c r="J611" s="72"/>
    </row>
    <row r="612" spans="1:10" ht="24" customHeight="1" x14ac:dyDescent="0.2">
      <c r="A612" s="86"/>
      <c r="B612" s="87" t="s">
        <v>329</v>
      </c>
      <c r="C612" s="86" t="s">
        <v>330</v>
      </c>
      <c r="D612" s="86" t="s">
        <v>331</v>
      </c>
      <c r="E612" s="246" t="s">
        <v>332</v>
      </c>
      <c r="F612" s="246"/>
      <c r="G612" s="88" t="s">
        <v>333</v>
      </c>
      <c r="H612" s="87" t="s">
        <v>334</v>
      </c>
      <c r="I612" s="87" t="s">
        <v>335</v>
      </c>
      <c r="J612" s="87" t="s">
        <v>258</v>
      </c>
    </row>
    <row r="613" spans="1:10" ht="24" customHeight="1" x14ac:dyDescent="0.2">
      <c r="A613" s="67" t="s">
        <v>336</v>
      </c>
      <c r="B613" s="68" t="s">
        <v>767</v>
      </c>
      <c r="C613" s="67" t="s">
        <v>49</v>
      </c>
      <c r="D613" s="67" t="s">
        <v>768</v>
      </c>
      <c r="E613" s="247" t="s">
        <v>339</v>
      </c>
      <c r="F613" s="247"/>
      <c r="G613" s="69" t="s">
        <v>365</v>
      </c>
      <c r="H613" s="70">
        <v>1</v>
      </c>
      <c r="I613" s="71">
        <v>17.920000000000002</v>
      </c>
      <c r="J613" s="71">
        <v>17.920000000000002</v>
      </c>
    </row>
    <row r="614" spans="1:10" ht="24" customHeight="1" x14ac:dyDescent="0.2">
      <c r="A614" s="79" t="s">
        <v>362</v>
      </c>
      <c r="B614" s="80" t="s">
        <v>870</v>
      </c>
      <c r="C614" s="79" t="s">
        <v>49</v>
      </c>
      <c r="D614" s="79" t="s">
        <v>871</v>
      </c>
      <c r="E614" s="244" t="s">
        <v>339</v>
      </c>
      <c r="F614" s="244"/>
      <c r="G614" s="81" t="s">
        <v>365</v>
      </c>
      <c r="H614" s="82">
        <v>1</v>
      </c>
      <c r="I614" s="83">
        <v>0.1</v>
      </c>
      <c r="J614" s="83">
        <v>0.1</v>
      </c>
    </row>
    <row r="615" spans="1:10" ht="24" customHeight="1" x14ac:dyDescent="0.2">
      <c r="A615" s="79" t="s">
        <v>341</v>
      </c>
      <c r="B615" s="80" t="s">
        <v>872</v>
      </c>
      <c r="C615" s="79" t="s">
        <v>49</v>
      </c>
      <c r="D615" s="79" t="s">
        <v>873</v>
      </c>
      <c r="E615" s="244" t="s">
        <v>418</v>
      </c>
      <c r="F615" s="244"/>
      <c r="G615" s="81" t="s">
        <v>365</v>
      </c>
      <c r="H615" s="82">
        <v>1</v>
      </c>
      <c r="I615" s="83">
        <v>12.5</v>
      </c>
      <c r="J615" s="83">
        <v>12.5</v>
      </c>
    </row>
    <row r="616" spans="1:10" x14ac:dyDescent="0.2">
      <c r="A616" s="79" t="s">
        <v>341</v>
      </c>
      <c r="B616" s="80" t="s">
        <v>854</v>
      </c>
      <c r="C616" s="79" t="s">
        <v>49</v>
      </c>
      <c r="D616" s="79" t="s">
        <v>855</v>
      </c>
      <c r="E616" s="244" t="s">
        <v>423</v>
      </c>
      <c r="F616" s="244"/>
      <c r="G616" s="81" t="s">
        <v>365</v>
      </c>
      <c r="H616" s="82">
        <v>1</v>
      </c>
      <c r="I616" s="83">
        <v>2.37</v>
      </c>
      <c r="J616" s="83">
        <v>2.37</v>
      </c>
    </row>
    <row r="617" spans="1:10" ht="25.5" x14ac:dyDescent="0.2">
      <c r="A617" s="79" t="s">
        <v>341</v>
      </c>
      <c r="B617" s="80" t="s">
        <v>874</v>
      </c>
      <c r="C617" s="79" t="s">
        <v>49</v>
      </c>
      <c r="D617" s="79" t="s">
        <v>875</v>
      </c>
      <c r="E617" s="244" t="s">
        <v>374</v>
      </c>
      <c r="F617" s="244"/>
      <c r="G617" s="81" t="s">
        <v>365</v>
      </c>
      <c r="H617" s="82">
        <v>1</v>
      </c>
      <c r="I617" s="83">
        <v>0.41</v>
      </c>
      <c r="J617" s="83">
        <v>0.41</v>
      </c>
    </row>
    <row r="618" spans="1:10" ht="0.95" customHeight="1" x14ac:dyDescent="0.2">
      <c r="A618" s="79" t="s">
        <v>341</v>
      </c>
      <c r="B618" s="80" t="s">
        <v>421</v>
      </c>
      <c r="C618" s="79" t="s">
        <v>49</v>
      </c>
      <c r="D618" s="79" t="s">
        <v>422</v>
      </c>
      <c r="E618" s="244" t="s">
        <v>423</v>
      </c>
      <c r="F618" s="244"/>
      <c r="G618" s="81" t="s">
        <v>365</v>
      </c>
      <c r="H618" s="82">
        <v>1</v>
      </c>
      <c r="I618" s="83">
        <v>0.55000000000000004</v>
      </c>
      <c r="J618" s="83">
        <v>0.55000000000000004</v>
      </c>
    </row>
    <row r="619" spans="1:10" ht="18" customHeight="1" x14ac:dyDescent="0.2">
      <c r="A619" s="79" t="s">
        <v>341</v>
      </c>
      <c r="B619" s="80" t="s">
        <v>876</v>
      </c>
      <c r="C619" s="79" t="s">
        <v>49</v>
      </c>
      <c r="D619" s="79" t="s">
        <v>877</v>
      </c>
      <c r="E619" s="244" t="s">
        <v>374</v>
      </c>
      <c r="F619" s="244"/>
      <c r="G619" s="81" t="s">
        <v>365</v>
      </c>
      <c r="H619" s="82">
        <v>1</v>
      </c>
      <c r="I619" s="83">
        <v>1.01</v>
      </c>
      <c r="J619" s="83">
        <v>1.01</v>
      </c>
    </row>
    <row r="620" spans="1:10" ht="24" customHeight="1" x14ac:dyDescent="0.2">
      <c r="A620" s="79" t="s">
        <v>341</v>
      </c>
      <c r="B620" s="80" t="s">
        <v>424</v>
      </c>
      <c r="C620" s="79" t="s">
        <v>49</v>
      </c>
      <c r="D620" s="79" t="s">
        <v>425</v>
      </c>
      <c r="E620" s="244" t="s">
        <v>426</v>
      </c>
      <c r="F620" s="244"/>
      <c r="G620" s="81" t="s">
        <v>365</v>
      </c>
      <c r="H620" s="82">
        <v>1</v>
      </c>
      <c r="I620" s="83">
        <v>0.06</v>
      </c>
      <c r="J620" s="83">
        <v>0.06</v>
      </c>
    </row>
    <row r="621" spans="1:10" ht="24" customHeight="1" x14ac:dyDescent="0.2">
      <c r="A621" s="79" t="s">
        <v>341</v>
      </c>
      <c r="B621" s="80" t="s">
        <v>860</v>
      </c>
      <c r="C621" s="79" t="s">
        <v>49</v>
      </c>
      <c r="D621" s="79" t="s">
        <v>861</v>
      </c>
      <c r="E621" s="244" t="s">
        <v>343</v>
      </c>
      <c r="F621" s="244"/>
      <c r="G621" s="81" t="s">
        <v>365</v>
      </c>
      <c r="H621" s="82">
        <v>1</v>
      </c>
      <c r="I621" s="83">
        <v>0.92</v>
      </c>
      <c r="J621" s="83">
        <v>0.92</v>
      </c>
    </row>
    <row r="622" spans="1:10" ht="24" customHeight="1" x14ac:dyDescent="0.2">
      <c r="A622" s="84"/>
      <c r="B622" s="84"/>
      <c r="C622" s="84"/>
      <c r="D622" s="84"/>
      <c r="E622" s="84" t="s">
        <v>344</v>
      </c>
      <c r="F622" s="85">
        <v>5.8247040999999999</v>
      </c>
      <c r="G622" s="84" t="s">
        <v>345</v>
      </c>
      <c r="H622" s="85">
        <v>6.78</v>
      </c>
      <c r="I622" s="84" t="s">
        <v>346</v>
      </c>
      <c r="J622" s="85">
        <v>12.6</v>
      </c>
    </row>
    <row r="623" spans="1:10" ht="24" customHeight="1" thickBot="1" x14ac:dyDescent="0.25">
      <c r="A623" s="84"/>
      <c r="B623" s="84"/>
      <c r="C623" s="84"/>
      <c r="D623" s="84"/>
      <c r="E623" s="84" t="s">
        <v>347</v>
      </c>
      <c r="F623" s="85">
        <v>4.72</v>
      </c>
      <c r="G623" s="84"/>
      <c r="H623" s="245" t="s">
        <v>348</v>
      </c>
      <c r="I623" s="245"/>
      <c r="J623" s="85">
        <v>22.64</v>
      </c>
    </row>
    <row r="624" spans="1:10" ht="15" thickTop="1" x14ac:dyDescent="0.2">
      <c r="A624" s="72"/>
      <c r="B624" s="72"/>
      <c r="C624" s="72"/>
      <c r="D624" s="72"/>
      <c r="E624" s="72"/>
      <c r="F624" s="72"/>
      <c r="G624" s="72"/>
      <c r="H624" s="72"/>
      <c r="I624" s="72"/>
      <c r="J624" s="72"/>
    </row>
    <row r="625" spans="1:10" ht="15" x14ac:dyDescent="0.2">
      <c r="A625" s="86"/>
      <c r="B625" s="87" t="s">
        <v>329</v>
      </c>
      <c r="C625" s="86" t="s">
        <v>330</v>
      </c>
      <c r="D625" s="86" t="s">
        <v>331</v>
      </c>
      <c r="E625" s="246" t="s">
        <v>332</v>
      </c>
      <c r="F625" s="246"/>
      <c r="G625" s="88" t="s">
        <v>333</v>
      </c>
      <c r="H625" s="87" t="s">
        <v>334</v>
      </c>
      <c r="I625" s="87" t="s">
        <v>335</v>
      </c>
      <c r="J625" s="87" t="s">
        <v>258</v>
      </c>
    </row>
    <row r="626" spans="1:10" ht="0.95" customHeight="1" x14ac:dyDescent="0.2">
      <c r="A626" s="67" t="s">
        <v>336</v>
      </c>
      <c r="B626" s="68" t="s">
        <v>674</v>
      </c>
      <c r="C626" s="67" t="s">
        <v>49</v>
      </c>
      <c r="D626" s="67" t="s">
        <v>675</v>
      </c>
      <c r="E626" s="247" t="s">
        <v>445</v>
      </c>
      <c r="F626" s="247"/>
      <c r="G626" s="69" t="s">
        <v>95</v>
      </c>
      <c r="H626" s="70">
        <v>1</v>
      </c>
      <c r="I626" s="71">
        <v>13.53</v>
      </c>
      <c r="J626" s="71">
        <v>13.53</v>
      </c>
    </row>
    <row r="627" spans="1:10" ht="18" customHeight="1" x14ac:dyDescent="0.2">
      <c r="A627" s="79" t="s">
        <v>362</v>
      </c>
      <c r="B627" s="80" t="s">
        <v>366</v>
      </c>
      <c r="C627" s="79" t="s">
        <v>49</v>
      </c>
      <c r="D627" s="79" t="s">
        <v>367</v>
      </c>
      <c r="E627" s="244" t="s">
        <v>339</v>
      </c>
      <c r="F627" s="244"/>
      <c r="G627" s="81" t="s">
        <v>365</v>
      </c>
      <c r="H627" s="82">
        <v>6.9000000000000006E-2</v>
      </c>
      <c r="I627" s="83">
        <v>17.54</v>
      </c>
      <c r="J627" s="83">
        <v>1.21</v>
      </c>
    </row>
    <row r="628" spans="1:10" ht="48" customHeight="1" x14ac:dyDescent="0.2">
      <c r="A628" s="79" t="s">
        <v>362</v>
      </c>
      <c r="B628" s="80" t="s">
        <v>446</v>
      </c>
      <c r="C628" s="79" t="s">
        <v>49</v>
      </c>
      <c r="D628" s="79" t="s">
        <v>447</v>
      </c>
      <c r="E628" s="244" t="s">
        <v>339</v>
      </c>
      <c r="F628" s="244"/>
      <c r="G628" s="81" t="s">
        <v>365</v>
      </c>
      <c r="H628" s="82">
        <v>0.187</v>
      </c>
      <c r="I628" s="83">
        <v>23.32</v>
      </c>
      <c r="J628" s="83">
        <v>4.3600000000000003</v>
      </c>
    </row>
    <row r="629" spans="1:10" ht="24" customHeight="1" x14ac:dyDescent="0.2">
      <c r="A629" s="79" t="s">
        <v>341</v>
      </c>
      <c r="B629" s="80" t="s">
        <v>878</v>
      </c>
      <c r="C629" s="79" t="s">
        <v>49</v>
      </c>
      <c r="D629" s="79" t="s">
        <v>879</v>
      </c>
      <c r="E629" s="244" t="s">
        <v>377</v>
      </c>
      <c r="F629" s="244"/>
      <c r="G629" s="81" t="s">
        <v>397</v>
      </c>
      <c r="H629" s="82">
        <v>0.33</v>
      </c>
      <c r="I629" s="83">
        <v>24.15</v>
      </c>
      <c r="J629" s="83">
        <v>7.96</v>
      </c>
    </row>
    <row r="630" spans="1:10" ht="24" customHeight="1" x14ac:dyDescent="0.2">
      <c r="A630" s="84"/>
      <c r="B630" s="84"/>
      <c r="C630" s="84"/>
      <c r="D630" s="84"/>
      <c r="E630" s="84" t="s">
        <v>344</v>
      </c>
      <c r="F630" s="85">
        <v>1.8398668639053255</v>
      </c>
      <c r="G630" s="84" t="s">
        <v>345</v>
      </c>
      <c r="H630" s="85">
        <v>2.14</v>
      </c>
      <c r="I630" s="84" t="s">
        <v>346</v>
      </c>
      <c r="J630" s="85">
        <v>3.98</v>
      </c>
    </row>
    <row r="631" spans="1:10" ht="24" customHeight="1" thickBot="1" x14ac:dyDescent="0.25">
      <c r="A631" s="84"/>
      <c r="B631" s="84"/>
      <c r="C631" s="84"/>
      <c r="D631" s="84"/>
      <c r="E631" s="84" t="s">
        <v>347</v>
      </c>
      <c r="F631" s="85">
        <v>3.56</v>
      </c>
      <c r="G631" s="84"/>
      <c r="H631" s="245" t="s">
        <v>348</v>
      </c>
      <c r="I631" s="245"/>
      <c r="J631" s="85">
        <v>17.09</v>
      </c>
    </row>
    <row r="632" spans="1:10" ht="24" customHeight="1" thickTop="1" x14ac:dyDescent="0.2">
      <c r="A632" s="72"/>
      <c r="B632" s="72"/>
      <c r="C632" s="72"/>
      <c r="D632" s="72"/>
      <c r="E632" s="72"/>
      <c r="F632" s="72"/>
      <c r="G632" s="72"/>
      <c r="H632" s="72"/>
      <c r="I632" s="72"/>
      <c r="J632" s="72"/>
    </row>
    <row r="633" spans="1:10" ht="15" x14ac:dyDescent="0.2">
      <c r="A633" s="86"/>
      <c r="B633" s="87" t="s">
        <v>329</v>
      </c>
      <c r="C633" s="86" t="s">
        <v>330</v>
      </c>
      <c r="D633" s="86" t="s">
        <v>331</v>
      </c>
      <c r="E633" s="246" t="s">
        <v>332</v>
      </c>
      <c r="F633" s="246"/>
      <c r="G633" s="88" t="s">
        <v>333</v>
      </c>
      <c r="H633" s="87" t="s">
        <v>334</v>
      </c>
      <c r="I633" s="87" t="s">
        <v>335</v>
      </c>
      <c r="J633" s="87" t="s">
        <v>258</v>
      </c>
    </row>
    <row r="634" spans="1:10" ht="38.25" x14ac:dyDescent="0.2">
      <c r="A634" s="67" t="s">
        <v>336</v>
      </c>
      <c r="B634" s="68" t="s">
        <v>880</v>
      </c>
      <c r="C634" s="67" t="s">
        <v>49</v>
      </c>
      <c r="D634" s="67" t="s">
        <v>881</v>
      </c>
      <c r="E634" s="247" t="s">
        <v>339</v>
      </c>
      <c r="F634" s="247"/>
      <c r="G634" s="69" t="s">
        <v>361</v>
      </c>
      <c r="H634" s="70">
        <v>1</v>
      </c>
      <c r="I634" s="71">
        <v>721.42</v>
      </c>
      <c r="J634" s="71">
        <v>721.42</v>
      </c>
    </row>
    <row r="635" spans="1:10" ht="0.95" customHeight="1" x14ac:dyDescent="0.2">
      <c r="A635" s="79" t="s">
        <v>362</v>
      </c>
      <c r="B635" s="80" t="s">
        <v>366</v>
      </c>
      <c r="C635" s="79" t="s">
        <v>49</v>
      </c>
      <c r="D635" s="79" t="s">
        <v>367</v>
      </c>
      <c r="E635" s="244" t="s">
        <v>339</v>
      </c>
      <c r="F635" s="244"/>
      <c r="G635" s="81" t="s">
        <v>365</v>
      </c>
      <c r="H635" s="82">
        <v>11.23</v>
      </c>
      <c r="I635" s="83">
        <v>17.54</v>
      </c>
      <c r="J635" s="83">
        <v>196.97</v>
      </c>
    </row>
    <row r="636" spans="1:10" ht="18" customHeight="1" x14ac:dyDescent="0.2">
      <c r="A636" s="79" t="s">
        <v>341</v>
      </c>
      <c r="B636" s="80" t="s">
        <v>882</v>
      </c>
      <c r="C636" s="79" t="s">
        <v>49</v>
      </c>
      <c r="D636" s="79" t="s">
        <v>883</v>
      </c>
      <c r="E636" s="244" t="s">
        <v>377</v>
      </c>
      <c r="F636" s="244"/>
      <c r="G636" s="81" t="s">
        <v>361</v>
      </c>
      <c r="H636" s="82">
        <v>1.1599999999999999</v>
      </c>
      <c r="I636" s="83">
        <v>52.5</v>
      </c>
      <c r="J636" s="83">
        <v>60.9</v>
      </c>
    </row>
    <row r="637" spans="1:10" ht="36" customHeight="1" x14ac:dyDescent="0.2">
      <c r="A637" s="79" t="s">
        <v>341</v>
      </c>
      <c r="B637" s="80" t="s">
        <v>884</v>
      </c>
      <c r="C637" s="79" t="s">
        <v>49</v>
      </c>
      <c r="D637" s="79" t="s">
        <v>885</v>
      </c>
      <c r="E637" s="244" t="s">
        <v>377</v>
      </c>
      <c r="F637" s="244"/>
      <c r="G637" s="81" t="s">
        <v>340</v>
      </c>
      <c r="H637" s="82">
        <v>116.4</v>
      </c>
      <c r="I637" s="83">
        <v>1.8</v>
      </c>
      <c r="J637" s="83">
        <v>209.52</v>
      </c>
    </row>
    <row r="638" spans="1:10" ht="24" customHeight="1" x14ac:dyDescent="0.2">
      <c r="A638" s="79" t="s">
        <v>341</v>
      </c>
      <c r="B638" s="80" t="s">
        <v>476</v>
      </c>
      <c r="C638" s="79" t="s">
        <v>49</v>
      </c>
      <c r="D638" s="79" t="s">
        <v>477</v>
      </c>
      <c r="E638" s="244" t="s">
        <v>377</v>
      </c>
      <c r="F638" s="244"/>
      <c r="G638" s="81" t="s">
        <v>340</v>
      </c>
      <c r="H638" s="82">
        <v>261.89</v>
      </c>
      <c r="I638" s="83">
        <v>0.97</v>
      </c>
      <c r="J638" s="83">
        <v>254.03</v>
      </c>
    </row>
    <row r="639" spans="1:10" ht="24" customHeight="1" x14ac:dyDescent="0.2">
      <c r="A639" s="84"/>
      <c r="B639" s="84"/>
      <c r="C639" s="84"/>
      <c r="D639" s="84"/>
      <c r="E639" s="84" t="s">
        <v>344</v>
      </c>
      <c r="F639" s="85">
        <v>63.438424556213015</v>
      </c>
      <c r="G639" s="84" t="s">
        <v>345</v>
      </c>
      <c r="H639" s="85">
        <v>73.790000000000006</v>
      </c>
      <c r="I639" s="84" t="s">
        <v>346</v>
      </c>
      <c r="J639" s="85">
        <v>137.22999999999999</v>
      </c>
    </row>
    <row r="640" spans="1:10" ht="24" customHeight="1" thickBot="1" x14ac:dyDescent="0.25">
      <c r="A640" s="84"/>
      <c r="B640" s="84"/>
      <c r="C640" s="84"/>
      <c r="D640" s="84"/>
      <c r="E640" s="84" t="s">
        <v>347</v>
      </c>
      <c r="F640" s="85">
        <v>190.16</v>
      </c>
      <c r="G640" s="84"/>
      <c r="H640" s="245" t="s">
        <v>348</v>
      </c>
      <c r="I640" s="245"/>
      <c r="J640" s="85">
        <v>911.58</v>
      </c>
    </row>
    <row r="641" spans="1:10" ht="48" customHeight="1" thickTop="1" x14ac:dyDescent="0.2">
      <c r="A641" s="72"/>
      <c r="B641" s="72"/>
      <c r="C641" s="72"/>
      <c r="D641" s="72"/>
      <c r="E641" s="72"/>
      <c r="F641" s="72"/>
      <c r="G641" s="72"/>
      <c r="H641" s="72"/>
      <c r="I641" s="72"/>
      <c r="J641" s="72"/>
    </row>
    <row r="642" spans="1:10" ht="36" customHeight="1" x14ac:dyDescent="0.2">
      <c r="A642" s="86"/>
      <c r="B642" s="87" t="s">
        <v>329</v>
      </c>
      <c r="C642" s="86" t="s">
        <v>330</v>
      </c>
      <c r="D642" s="86" t="s">
        <v>331</v>
      </c>
      <c r="E642" s="246" t="s">
        <v>332</v>
      </c>
      <c r="F642" s="246"/>
      <c r="G642" s="88" t="s">
        <v>333</v>
      </c>
      <c r="H642" s="87" t="s">
        <v>334</v>
      </c>
      <c r="I642" s="87" t="s">
        <v>335</v>
      </c>
      <c r="J642" s="87" t="s">
        <v>258</v>
      </c>
    </row>
    <row r="643" spans="1:10" ht="25.5" x14ac:dyDescent="0.2">
      <c r="A643" s="67" t="s">
        <v>336</v>
      </c>
      <c r="B643" s="68" t="s">
        <v>886</v>
      </c>
      <c r="C643" s="67" t="s">
        <v>49</v>
      </c>
      <c r="D643" s="67" t="s">
        <v>887</v>
      </c>
      <c r="E643" s="247" t="s">
        <v>339</v>
      </c>
      <c r="F643" s="247"/>
      <c r="G643" s="69" t="s">
        <v>361</v>
      </c>
      <c r="H643" s="70">
        <v>1</v>
      </c>
      <c r="I643" s="71">
        <v>586.35</v>
      </c>
      <c r="J643" s="71">
        <v>586.35</v>
      </c>
    </row>
    <row r="644" spans="1:10" ht="25.5" x14ac:dyDescent="0.2">
      <c r="A644" s="79" t="s">
        <v>362</v>
      </c>
      <c r="B644" s="80" t="s">
        <v>888</v>
      </c>
      <c r="C644" s="79" t="s">
        <v>49</v>
      </c>
      <c r="D644" s="79" t="s">
        <v>889</v>
      </c>
      <c r="E644" s="244" t="s">
        <v>339</v>
      </c>
      <c r="F644" s="244"/>
      <c r="G644" s="81" t="s">
        <v>365</v>
      </c>
      <c r="H644" s="82">
        <v>3.42</v>
      </c>
      <c r="I644" s="83">
        <v>17.11</v>
      </c>
      <c r="J644" s="83">
        <v>58.51</v>
      </c>
    </row>
    <row r="645" spans="1:10" ht="0.95" customHeight="1" x14ac:dyDescent="0.2">
      <c r="A645" s="79" t="s">
        <v>341</v>
      </c>
      <c r="B645" s="80" t="s">
        <v>882</v>
      </c>
      <c r="C645" s="79" t="s">
        <v>49</v>
      </c>
      <c r="D645" s="79" t="s">
        <v>883</v>
      </c>
      <c r="E645" s="244" t="s">
        <v>377</v>
      </c>
      <c r="F645" s="244"/>
      <c r="G645" s="81" t="s">
        <v>361</v>
      </c>
      <c r="H645" s="82">
        <v>1.07</v>
      </c>
      <c r="I645" s="83">
        <v>52.5</v>
      </c>
      <c r="J645" s="83">
        <v>56.17</v>
      </c>
    </row>
    <row r="646" spans="1:10" ht="18" customHeight="1" x14ac:dyDescent="0.2">
      <c r="A646" s="79" t="s">
        <v>341</v>
      </c>
      <c r="B646" s="80" t="s">
        <v>476</v>
      </c>
      <c r="C646" s="79" t="s">
        <v>49</v>
      </c>
      <c r="D646" s="79" t="s">
        <v>477</v>
      </c>
      <c r="E646" s="244" t="s">
        <v>377</v>
      </c>
      <c r="F646" s="244"/>
      <c r="G646" s="81" t="s">
        <v>340</v>
      </c>
      <c r="H646" s="82">
        <v>483.7</v>
      </c>
      <c r="I646" s="83">
        <v>0.97</v>
      </c>
      <c r="J646" s="83">
        <v>469.18</v>
      </c>
    </row>
    <row r="647" spans="1:10" ht="36" customHeight="1" x14ac:dyDescent="0.2">
      <c r="A647" s="79" t="s">
        <v>341</v>
      </c>
      <c r="B647" s="80" t="s">
        <v>890</v>
      </c>
      <c r="C647" s="79" t="s">
        <v>338</v>
      </c>
      <c r="D647" s="79" t="s">
        <v>891</v>
      </c>
      <c r="E647" s="244" t="s">
        <v>533</v>
      </c>
      <c r="F647" s="244"/>
      <c r="G647" s="81" t="s">
        <v>534</v>
      </c>
      <c r="H647" s="82">
        <v>0.8</v>
      </c>
      <c r="I647" s="83">
        <v>2</v>
      </c>
      <c r="J647" s="83">
        <v>1.6</v>
      </c>
    </row>
    <row r="648" spans="1:10" ht="24" customHeight="1" x14ac:dyDescent="0.2">
      <c r="A648" s="79" t="s">
        <v>341</v>
      </c>
      <c r="B648" s="80" t="s">
        <v>892</v>
      </c>
      <c r="C648" s="79" t="s">
        <v>338</v>
      </c>
      <c r="D648" s="79" t="s">
        <v>893</v>
      </c>
      <c r="E648" s="244" t="s">
        <v>533</v>
      </c>
      <c r="F648" s="244"/>
      <c r="G648" s="81" t="s">
        <v>894</v>
      </c>
      <c r="H648" s="82">
        <v>2.62</v>
      </c>
      <c r="I648" s="83">
        <v>0.34</v>
      </c>
      <c r="J648" s="83">
        <v>0.89</v>
      </c>
    </row>
    <row r="649" spans="1:10" ht="24" customHeight="1" x14ac:dyDescent="0.2">
      <c r="A649" s="84"/>
      <c r="B649" s="84"/>
      <c r="C649" s="84"/>
      <c r="D649" s="84"/>
      <c r="E649" s="84" t="s">
        <v>344</v>
      </c>
      <c r="F649" s="85">
        <v>19.868713017751478</v>
      </c>
      <c r="G649" s="84" t="s">
        <v>345</v>
      </c>
      <c r="H649" s="85">
        <v>23.11</v>
      </c>
      <c r="I649" s="84" t="s">
        <v>346</v>
      </c>
      <c r="J649" s="85">
        <v>42.98</v>
      </c>
    </row>
    <row r="650" spans="1:10" ht="24" customHeight="1" thickBot="1" x14ac:dyDescent="0.25">
      <c r="A650" s="84"/>
      <c r="B650" s="84"/>
      <c r="C650" s="84"/>
      <c r="D650" s="84"/>
      <c r="E650" s="84" t="s">
        <v>347</v>
      </c>
      <c r="F650" s="85">
        <v>154.56</v>
      </c>
      <c r="G650" s="84"/>
      <c r="H650" s="245" t="s">
        <v>348</v>
      </c>
      <c r="I650" s="245"/>
      <c r="J650" s="85">
        <v>740.91</v>
      </c>
    </row>
    <row r="651" spans="1:10" ht="48" customHeight="1" thickTop="1" x14ac:dyDescent="0.2">
      <c r="A651" s="72"/>
      <c r="B651" s="72"/>
      <c r="C651" s="72"/>
      <c r="D651" s="72"/>
      <c r="E651" s="72"/>
      <c r="F651" s="72"/>
      <c r="G651" s="72"/>
      <c r="H651" s="72"/>
      <c r="I651" s="72"/>
      <c r="J651" s="72"/>
    </row>
    <row r="652" spans="1:10" ht="36" customHeight="1" x14ac:dyDescent="0.2">
      <c r="A652" s="86"/>
      <c r="B652" s="87" t="s">
        <v>329</v>
      </c>
      <c r="C652" s="86" t="s">
        <v>330</v>
      </c>
      <c r="D652" s="86" t="s">
        <v>331</v>
      </c>
      <c r="E652" s="246" t="s">
        <v>332</v>
      </c>
      <c r="F652" s="246"/>
      <c r="G652" s="88" t="s">
        <v>333</v>
      </c>
      <c r="H652" s="87" t="s">
        <v>334</v>
      </c>
      <c r="I652" s="87" t="s">
        <v>335</v>
      </c>
      <c r="J652" s="87" t="s">
        <v>258</v>
      </c>
    </row>
    <row r="653" spans="1:10" ht="38.25" x14ac:dyDescent="0.2">
      <c r="A653" s="67" t="s">
        <v>336</v>
      </c>
      <c r="B653" s="68" t="s">
        <v>895</v>
      </c>
      <c r="C653" s="67" t="s">
        <v>49</v>
      </c>
      <c r="D653" s="67" t="s">
        <v>896</v>
      </c>
      <c r="E653" s="247" t="s">
        <v>339</v>
      </c>
      <c r="F653" s="247"/>
      <c r="G653" s="69" t="s">
        <v>361</v>
      </c>
      <c r="H653" s="70">
        <v>1</v>
      </c>
      <c r="I653" s="71">
        <v>466.97</v>
      </c>
      <c r="J653" s="71">
        <v>466.97</v>
      </c>
    </row>
    <row r="654" spans="1:10" ht="25.5" x14ac:dyDescent="0.2">
      <c r="A654" s="79" t="s">
        <v>362</v>
      </c>
      <c r="B654" s="80" t="s">
        <v>888</v>
      </c>
      <c r="C654" s="79" t="s">
        <v>49</v>
      </c>
      <c r="D654" s="79" t="s">
        <v>889</v>
      </c>
      <c r="E654" s="244" t="s">
        <v>339</v>
      </c>
      <c r="F654" s="244"/>
      <c r="G654" s="81" t="s">
        <v>365</v>
      </c>
      <c r="H654" s="82">
        <v>4.6399999999999997</v>
      </c>
      <c r="I654" s="83">
        <v>17.11</v>
      </c>
      <c r="J654" s="83">
        <v>79.39</v>
      </c>
    </row>
    <row r="655" spans="1:10" ht="0.95" customHeight="1" x14ac:dyDescent="0.2">
      <c r="A655" s="79" t="s">
        <v>341</v>
      </c>
      <c r="B655" s="80" t="s">
        <v>468</v>
      </c>
      <c r="C655" s="79" t="s">
        <v>49</v>
      </c>
      <c r="D655" s="79" t="s">
        <v>469</v>
      </c>
      <c r="E655" s="244" t="s">
        <v>377</v>
      </c>
      <c r="F655" s="244"/>
      <c r="G655" s="81" t="s">
        <v>361</v>
      </c>
      <c r="H655" s="82">
        <v>1.02</v>
      </c>
      <c r="I655" s="83">
        <v>50</v>
      </c>
      <c r="J655" s="83">
        <v>51</v>
      </c>
    </row>
    <row r="656" spans="1:10" ht="18" customHeight="1" x14ac:dyDescent="0.2">
      <c r="A656" s="79" t="s">
        <v>341</v>
      </c>
      <c r="B656" s="80" t="s">
        <v>476</v>
      </c>
      <c r="C656" s="79" t="s">
        <v>49</v>
      </c>
      <c r="D656" s="79" t="s">
        <v>477</v>
      </c>
      <c r="E656" s="244" t="s">
        <v>377</v>
      </c>
      <c r="F656" s="244"/>
      <c r="G656" s="81" t="s">
        <v>340</v>
      </c>
      <c r="H656" s="82">
        <v>343.52</v>
      </c>
      <c r="I656" s="83">
        <v>0.97</v>
      </c>
      <c r="J656" s="83">
        <v>333.21</v>
      </c>
    </row>
    <row r="657" spans="1:10" ht="24" customHeight="1" x14ac:dyDescent="0.2">
      <c r="A657" s="79" t="s">
        <v>341</v>
      </c>
      <c r="B657" s="80" t="s">
        <v>890</v>
      </c>
      <c r="C657" s="79" t="s">
        <v>338</v>
      </c>
      <c r="D657" s="79" t="s">
        <v>891</v>
      </c>
      <c r="E657" s="244" t="s">
        <v>533</v>
      </c>
      <c r="F657" s="244"/>
      <c r="G657" s="81" t="s">
        <v>534</v>
      </c>
      <c r="H657" s="82">
        <v>1.08</v>
      </c>
      <c r="I657" s="83">
        <v>2</v>
      </c>
      <c r="J657" s="83">
        <v>2.16</v>
      </c>
    </row>
    <row r="658" spans="1:10" ht="24" customHeight="1" x14ac:dyDescent="0.2">
      <c r="A658" s="79" t="s">
        <v>341</v>
      </c>
      <c r="B658" s="80" t="s">
        <v>892</v>
      </c>
      <c r="C658" s="79" t="s">
        <v>338</v>
      </c>
      <c r="D658" s="79" t="s">
        <v>893</v>
      </c>
      <c r="E658" s="244" t="s">
        <v>533</v>
      </c>
      <c r="F658" s="244"/>
      <c r="G658" s="81" t="s">
        <v>894</v>
      </c>
      <c r="H658" s="82">
        <v>3.56</v>
      </c>
      <c r="I658" s="83">
        <v>0.34</v>
      </c>
      <c r="J658" s="83">
        <v>1.21</v>
      </c>
    </row>
    <row r="659" spans="1:10" ht="24" customHeight="1" x14ac:dyDescent="0.2">
      <c r="A659" s="84"/>
      <c r="B659" s="84"/>
      <c r="C659" s="84"/>
      <c r="D659" s="84"/>
      <c r="E659" s="84" t="s">
        <v>344</v>
      </c>
      <c r="F659" s="85">
        <v>26.960059171597631</v>
      </c>
      <c r="G659" s="84" t="s">
        <v>345</v>
      </c>
      <c r="H659" s="85">
        <v>31.36</v>
      </c>
      <c r="I659" s="84" t="s">
        <v>346</v>
      </c>
      <c r="J659" s="85">
        <v>58.32</v>
      </c>
    </row>
    <row r="660" spans="1:10" ht="24" customHeight="1" thickBot="1" x14ac:dyDescent="0.25">
      <c r="A660" s="84"/>
      <c r="B660" s="84"/>
      <c r="C660" s="84"/>
      <c r="D660" s="84"/>
      <c r="E660" s="84" t="s">
        <v>347</v>
      </c>
      <c r="F660" s="85">
        <v>123.09</v>
      </c>
      <c r="G660" s="84"/>
      <c r="H660" s="245" t="s">
        <v>348</v>
      </c>
      <c r="I660" s="245"/>
      <c r="J660" s="85">
        <v>590.05999999999995</v>
      </c>
    </row>
    <row r="661" spans="1:10" ht="24" customHeight="1" thickTop="1" x14ac:dyDescent="0.2">
      <c r="A661" s="72"/>
      <c r="B661" s="72"/>
      <c r="C661" s="72"/>
      <c r="D661" s="72"/>
      <c r="E661" s="72"/>
      <c r="F661" s="72"/>
      <c r="G661" s="72"/>
      <c r="H661" s="72"/>
      <c r="I661" s="72"/>
      <c r="J661" s="72"/>
    </row>
    <row r="662" spans="1:10" ht="24" customHeight="1" x14ac:dyDescent="0.2">
      <c r="A662" s="86"/>
      <c r="B662" s="87" t="s">
        <v>329</v>
      </c>
      <c r="C662" s="86" t="s">
        <v>330</v>
      </c>
      <c r="D662" s="86" t="s">
        <v>331</v>
      </c>
      <c r="E662" s="246" t="s">
        <v>332</v>
      </c>
      <c r="F662" s="246"/>
      <c r="G662" s="88" t="s">
        <v>333</v>
      </c>
      <c r="H662" s="87" t="s">
        <v>334</v>
      </c>
      <c r="I662" s="87" t="s">
        <v>335</v>
      </c>
      <c r="J662" s="87" t="s">
        <v>258</v>
      </c>
    </row>
    <row r="663" spans="1:10" ht="24" customHeight="1" x14ac:dyDescent="0.2">
      <c r="A663" s="67" t="s">
        <v>336</v>
      </c>
      <c r="B663" s="68" t="s">
        <v>368</v>
      </c>
      <c r="C663" s="67" t="s">
        <v>49</v>
      </c>
      <c r="D663" s="67" t="s">
        <v>369</v>
      </c>
      <c r="E663" s="247" t="s">
        <v>339</v>
      </c>
      <c r="F663" s="247"/>
      <c r="G663" s="69" t="s">
        <v>365</v>
      </c>
      <c r="H663" s="70">
        <v>1</v>
      </c>
      <c r="I663" s="71">
        <v>22.21</v>
      </c>
      <c r="J663" s="71">
        <v>22.21</v>
      </c>
    </row>
    <row r="664" spans="1:10" ht="24" customHeight="1" x14ac:dyDescent="0.2">
      <c r="A664" s="79" t="s">
        <v>362</v>
      </c>
      <c r="B664" s="80" t="s">
        <v>897</v>
      </c>
      <c r="C664" s="79" t="s">
        <v>49</v>
      </c>
      <c r="D664" s="79" t="s">
        <v>898</v>
      </c>
      <c r="E664" s="244" t="s">
        <v>339</v>
      </c>
      <c r="F664" s="244"/>
      <c r="G664" s="81" t="s">
        <v>365</v>
      </c>
      <c r="H664" s="82">
        <v>1</v>
      </c>
      <c r="I664" s="83">
        <v>0.13</v>
      </c>
      <c r="J664" s="83">
        <v>0.13</v>
      </c>
    </row>
    <row r="665" spans="1:10" ht="24" customHeight="1" x14ac:dyDescent="0.2">
      <c r="A665" s="79" t="s">
        <v>341</v>
      </c>
      <c r="B665" s="80" t="s">
        <v>854</v>
      </c>
      <c r="C665" s="79" t="s">
        <v>49</v>
      </c>
      <c r="D665" s="79" t="s">
        <v>855</v>
      </c>
      <c r="E665" s="244" t="s">
        <v>423</v>
      </c>
      <c r="F665" s="244"/>
      <c r="G665" s="81" t="s">
        <v>365</v>
      </c>
      <c r="H665" s="82">
        <v>1</v>
      </c>
      <c r="I665" s="83">
        <v>2.37</v>
      </c>
      <c r="J665" s="83">
        <v>2.37</v>
      </c>
    </row>
    <row r="666" spans="1:10" x14ac:dyDescent="0.2">
      <c r="A666" s="79" t="s">
        <v>341</v>
      </c>
      <c r="B666" s="80" t="s">
        <v>899</v>
      </c>
      <c r="C666" s="79" t="s">
        <v>49</v>
      </c>
      <c r="D666" s="79" t="s">
        <v>900</v>
      </c>
      <c r="E666" s="244" t="s">
        <v>418</v>
      </c>
      <c r="F666" s="244"/>
      <c r="G666" s="81" t="s">
        <v>365</v>
      </c>
      <c r="H666" s="82">
        <v>1</v>
      </c>
      <c r="I666" s="83">
        <v>16.649999999999999</v>
      </c>
      <c r="J666" s="83">
        <v>16.649999999999999</v>
      </c>
    </row>
    <row r="667" spans="1:10" ht="25.5" x14ac:dyDescent="0.2">
      <c r="A667" s="79" t="s">
        <v>341</v>
      </c>
      <c r="B667" s="80" t="s">
        <v>856</v>
      </c>
      <c r="C667" s="79" t="s">
        <v>49</v>
      </c>
      <c r="D667" s="79" t="s">
        <v>857</v>
      </c>
      <c r="E667" s="244" t="s">
        <v>374</v>
      </c>
      <c r="F667" s="244"/>
      <c r="G667" s="81" t="s">
        <v>365</v>
      </c>
      <c r="H667" s="82">
        <v>1</v>
      </c>
      <c r="I667" s="83">
        <v>0.57999999999999996</v>
      </c>
      <c r="J667" s="83">
        <v>0.57999999999999996</v>
      </c>
    </row>
    <row r="668" spans="1:10" ht="0.95" customHeight="1" x14ac:dyDescent="0.2">
      <c r="A668" s="79" t="s">
        <v>341</v>
      </c>
      <c r="B668" s="80" t="s">
        <v>858</v>
      </c>
      <c r="C668" s="79" t="s">
        <v>49</v>
      </c>
      <c r="D668" s="79" t="s">
        <v>859</v>
      </c>
      <c r="E668" s="244" t="s">
        <v>374</v>
      </c>
      <c r="F668" s="244"/>
      <c r="G668" s="81" t="s">
        <v>365</v>
      </c>
      <c r="H668" s="82">
        <v>1</v>
      </c>
      <c r="I668" s="83">
        <v>0.95</v>
      </c>
      <c r="J668" s="83">
        <v>0.95</v>
      </c>
    </row>
    <row r="669" spans="1:10" ht="18" customHeight="1" x14ac:dyDescent="0.2">
      <c r="A669" s="79" t="s">
        <v>341</v>
      </c>
      <c r="B669" s="80" t="s">
        <v>421</v>
      </c>
      <c r="C669" s="79" t="s">
        <v>49</v>
      </c>
      <c r="D669" s="79" t="s">
        <v>422</v>
      </c>
      <c r="E669" s="244" t="s">
        <v>423</v>
      </c>
      <c r="F669" s="244"/>
      <c r="G669" s="81" t="s">
        <v>365</v>
      </c>
      <c r="H669" s="82">
        <v>1</v>
      </c>
      <c r="I669" s="83">
        <v>0.55000000000000004</v>
      </c>
      <c r="J669" s="83">
        <v>0.55000000000000004</v>
      </c>
    </row>
    <row r="670" spans="1:10" ht="48" customHeight="1" x14ac:dyDescent="0.2">
      <c r="A670" s="79" t="s">
        <v>341</v>
      </c>
      <c r="B670" s="80" t="s">
        <v>424</v>
      </c>
      <c r="C670" s="79" t="s">
        <v>49</v>
      </c>
      <c r="D670" s="79" t="s">
        <v>425</v>
      </c>
      <c r="E670" s="244" t="s">
        <v>426</v>
      </c>
      <c r="F670" s="244"/>
      <c r="G670" s="81" t="s">
        <v>365</v>
      </c>
      <c r="H670" s="82">
        <v>1</v>
      </c>
      <c r="I670" s="83">
        <v>0.06</v>
      </c>
      <c r="J670" s="83">
        <v>0.06</v>
      </c>
    </row>
    <row r="671" spans="1:10" ht="24" customHeight="1" x14ac:dyDescent="0.2">
      <c r="A671" s="79" t="s">
        <v>341</v>
      </c>
      <c r="B671" s="80" t="s">
        <v>860</v>
      </c>
      <c r="C671" s="79" t="s">
        <v>49</v>
      </c>
      <c r="D671" s="79" t="s">
        <v>861</v>
      </c>
      <c r="E671" s="244" t="s">
        <v>343</v>
      </c>
      <c r="F671" s="244"/>
      <c r="G671" s="81" t="s">
        <v>365</v>
      </c>
      <c r="H671" s="82">
        <v>1</v>
      </c>
      <c r="I671" s="83">
        <v>0.92</v>
      </c>
      <c r="J671" s="83">
        <v>0.92</v>
      </c>
    </row>
    <row r="672" spans="1:10" ht="24" customHeight="1" x14ac:dyDescent="0.2">
      <c r="A672" s="84"/>
      <c r="B672" s="84"/>
      <c r="C672" s="84"/>
      <c r="D672" s="84"/>
      <c r="E672" s="84" t="s">
        <v>344</v>
      </c>
      <c r="F672" s="85">
        <v>7.7570265999999997</v>
      </c>
      <c r="G672" s="84" t="s">
        <v>345</v>
      </c>
      <c r="H672" s="85">
        <v>9.02</v>
      </c>
      <c r="I672" s="84" t="s">
        <v>346</v>
      </c>
      <c r="J672" s="85">
        <v>16.78</v>
      </c>
    </row>
    <row r="673" spans="1:10" ht="24" customHeight="1" thickBot="1" x14ac:dyDescent="0.25">
      <c r="A673" s="84"/>
      <c r="B673" s="84"/>
      <c r="C673" s="84"/>
      <c r="D673" s="84"/>
      <c r="E673" s="84" t="s">
        <v>347</v>
      </c>
      <c r="F673" s="85">
        <v>5.85</v>
      </c>
      <c r="G673" s="84"/>
      <c r="H673" s="245" t="s">
        <v>348</v>
      </c>
      <c r="I673" s="245"/>
      <c r="J673" s="85">
        <v>28.06</v>
      </c>
    </row>
    <row r="674" spans="1:10" ht="24" customHeight="1" thickTop="1" x14ac:dyDescent="0.2">
      <c r="A674" s="72"/>
      <c r="B674" s="72"/>
      <c r="C674" s="72"/>
      <c r="D674" s="72"/>
      <c r="E674" s="72"/>
      <c r="F674" s="72"/>
      <c r="G674" s="72"/>
      <c r="H674" s="72"/>
      <c r="I674" s="72"/>
      <c r="J674" s="72"/>
    </row>
    <row r="675" spans="1:10" ht="36" customHeight="1" x14ac:dyDescent="0.2">
      <c r="A675" s="86"/>
      <c r="B675" s="87" t="s">
        <v>329</v>
      </c>
      <c r="C675" s="86" t="s">
        <v>330</v>
      </c>
      <c r="D675" s="86" t="s">
        <v>331</v>
      </c>
      <c r="E675" s="246" t="s">
        <v>332</v>
      </c>
      <c r="F675" s="246"/>
      <c r="G675" s="88" t="s">
        <v>333</v>
      </c>
      <c r="H675" s="87" t="s">
        <v>334</v>
      </c>
      <c r="I675" s="87" t="s">
        <v>335</v>
      </c>
      <c r="J675" s="87" t="s">
        <v>258</v>
      </c>
    </row>
    <row r="676" spans="1:10" ht="38.25" x14ac:dyDescent="0.2">
      <c r="A676" s="67" t="s">
        <v>336</v>
      </c>
      <c r="B676" s="68" t="s">
        <v>901</v>
      </c>
      <c r="C676" s="67" t="s">
        <v>49</v>
      </c>
      <c r="D676" s="67" t="s">
        <v>902</v>
      </c>
      <c r="E676" s="247" t="s">
        <v>360</v>
      </c>
      <c r="F676" s="247"/>
      <c r="G676" s="69" t="s">
        <v>340</v>
      </c>
      <c r="H676" s="70">
        <v>1</v>
      </c>
      <c r="I676" s="71">
        <v>16.829999999999998</v>
      </c>
      <c r="J676" s="71">
        <v>16.829999999999998</v>
      </c>
    </row>
    <row r="677" spans="1:10" ht="25.5" x14ac:dyDescent="0.2">
      <c r="A677" s="79" t="s">
        <v>362</v>
      </c>
      <c r="B677" s="80" t="s">
        <v>903</v>
      </c>
      <c r="C677" s="79" t="s">
        <v>49</v>
      </c>
      <c r="D677" s="79" t="s">
        <v>904</v>
      </c>
      <c r="E677" s="244" t="s">
        <v>360</v>
      </c>
      <c r="F677" s="244"/>
      <c r="G677" s="81" t="s">
        <v>340</v>
      </c>
      <c r="H677" s="82">
        <v>1</v>
      </c>
      <c r="I677" s="83">
        <v>11.11</v>
      </c>
      <c r="J677" s="83">
        <v>11.11</v>
      </c>
    </row>
    <row r="678" spans="1:10" ht="0.95" customHeight="1" x14ac:dyDescent="0.2">
      <c r="A678" s="79" t="s">
        <v>362</v>
      </c>
      <c r="B678" s="80" t="s">
        <v>368</v>
      </c>
      <c r="C678" s="79" t="s">
        <v>49</v>
      </c>
      <c r="D678" s="79" t="s">
        <v>369</v>
      </c>
      <c r="E678" s="244" t="s">
        <v>339</v>
      </c>
      <c r="F678" s="244"/>
      <c r="G678" s="81" t="s">
        <v>365</v>
      </c>
      <c r="H678" s="82">
        <v>0.18959999999999999</v>
      </c>
      <c r="I678" s="83">
        <v>22.21</v>
      </c>
      <c r="J678" s="83">
        <v>4.21</v>
      </c>
    </row>
    <row r="679" spans="1:10" ht="18" customHeight="1" x14ac:dyDescent="0.2">
      <c r="A679" s="79" t="s">
        <v>362</v>
      </c>
      <c r="B679" s="80" t="s">
        <v>456</v>
      </c>
      <c r="C679" s="79" t="s">
        <v>49</v>
      </c>
      <c r="D679" s="79" t="s">
        <v>457</v>
      </c>
      <c r="E679" s="244" t="s">
        <v>339</v>
      </c>
      <c r="F679" s="244"/>
      <c r="G679" s="81" t="s">
        <v>365</v>
      </c>
      <c r="H679" s="82">
        <v>3.1E-2</v>
      </c>
      <c r="I679" s="83">
        <v>18.03</v>
      </c>
      <c r="J679" s="83">
        <v>0.55000000000000004</v>
      </c>
    </row>
    <row r="680" spans="1:10" ht="24" customHeight="1" x14ac:dyDescent="0.2">
      <c r="A680" s="79" t="s">
        <v>341</v>
      </c>
      <c r="B680" s="80" t="s">
        <v>458</v>
      </c>
      <c r="C680" s="79" t="s">
        <v>49</v>
      </c>
      <c r="D680" s="79" t="s">
        <v>459</v>
      </c>
      <c r="E680" s="244" t="s">
        <v>377</v>
      </c>
      <c r="F680" s="244"/>
      <c r="G680" s="81" t="s">
        <v>340</v>
      </c>
      <c r="H680" s="82">
        <v>2.5000000000000001E-2</v>
      </c>
      <c r="I680" s="83">
        <v>14.85</v>
      </c>
      <c r="J680" s="83">
        <v>0.37</v>
      </c>
    </row>
    <row r="681" spans="1:10" ht="24" customHeight="1" x14ac:dyDescent="0.2">
      <c r="A681" s="79" t="s">
        <v>341</v>
      </c>
      <c r="B681" s="80" t="s">
        <v>460</v>
      </c>
      <c r="C681" s="79" t="s">
        <v>49</v>
      </c>
      <c r="D681" s="79" t="s">
        <v>461</v>
      </c>
      <c r="E681" s="244" t="s">
        <v>377</v>
      </c>
      <c r="F681" s="244"/>
      <c r="G681" s="81" t="s">
        <v>132</v>
      </c>
      <c r="H681" s="82">
        <v>2.8159999999999998</v>
      </c>
      <c r="I681" s="83">
        <v>0.21</v>
      </c>
      <c r="J681" s="83">
        <v>0.59</v>
      </c>
    </row>
    <row r="682" spans="1:10" ht="24" customHeight="1" x14ac:dyDescent="0.2">
      <c r="A682" s="84"/>
      <c r="B682" s="84"/>
      <c r="C682" s="84"/>
      <c r="D682" s="84"/>
      <c r="E682" s="84" t="s">
        <v>344</v>
      </c>
      <c r="F682" s="85">
        <v>2.4454511834319526</v>
      </c>
      <c r="G682" s="84" t="s">
        <v>345</v>
      </c>
      <c r="H682" s="85">
        <v>2.84</v>
      </c>
      <c r="I682" s="84" t="s">
        <v>346</v>
      </c>
      <c r="J682" s="85">
        <v>5.29</v>
      </c>
    </row>
    <row r="683" spans="1:10" ht="24" customHeight="1" thickBot="1" x14ac:dyDescent="0.25">
      <c r="A683" s="84"/>
      <c r="B683" s="84"/>
      <c r="C683" s="84"/>
      <c r="D683" s="84"/>
      <c r="E683" s="84" t="s">
        <v>347</v>
      </c>
      <c r="F683" s="85">
        <v>4.43</v>
      </c>
      <c r="G683" s="84"/>
      <c r="H683" s="245" t="s">
        <v>348</v>
      </c>
      <c r="I683" s="245"/>
      <c r="J683" s="85">
        <v>21.26</v>
      </c>
    </row>
    <row r="684" spans="1:10" ht="24" customHeight="1" thickTop="1" x14ac:dyDescent="0.2">
      <c r="A684" s="72"/>
      <c r="B684" s="72"/>
      <c r="C684" s="72"/>
      <c r="D684" s="72"/>
      <c r="E684" s="72"/>
      <c r="F684" s="72"/>
      <c r="G684" s="72"/>
      <c r="H684" s="72"/>
      <c r="I684" s="72"/>
      <c r="J684" s="72"/>
    </row>
    <row r="685" spans="1:10" ht="24" customHeight="1" x14ac:dyDescent="0.2">
      <c r="A685" s="86"/>
      <c r="B685" s="87" t="s">
        <v>329</v>
      </c>
      <c r="C685" s="86" t="s">
        <v>330</v>
      </c>
      <c r="D685" s="86" t="s">
        <v>331</v>
      </c>
      <c r="E685" s="246" t="s">
        <v>332</v>
      </c>
      <c r="F685" s="246"/>
      <c r="G685" s="88" t="s">
        <v>333</v>
      </c>
      <c r="H685" s="87" t="s">
        <v>334</v>
      </c>
      <c r="I685" s="87" t="s">
        <v>335</v>
      </c>
      <c r="J685" s="87" t="s">
        <v>258</v>
      </c>
    </row>
    <row r="686" spans="1:10" ht="24" customHeight="1" x14ac:dyDescent="0.2">
      <c r="A686" s="67" t="s">
        <v>336</v>
      </c>
      <c r="B686" s="68" t="s">
        <v>905</v>
      </c>
      <c r="C686" s="67" t="s">
        <v>49</v>
      </c>
      <c r="D686" s="67" t="s">
        <v>906</v>
      </c>
      <c r="E686" s="247" t="s">
        <v>339</v>
      </c>
      <c r="F686" s="247"/>
      <c r="G686" s="69" t="s">
        <v>365</v>
      </c>
      <c r="H686" s="70">
        <v>1</v>
      </c>
      <c r="I686" s="71">
        <v>18.260000000000002</v>
      </c>
      <c r="J686" s="71">
        <v>18.260000000000002</v>
      </c>
    </row>
    <row r="687" spans="1:10" ht="24" customHeight="1" x14ac:dyDescent="0.2">
      <c r="A687" s="79" t="s">
        <v>362</v>
      </c>
      <c r="B687" s="80" t="s">
        <v>907</v>
      </c>
      <c r="C687" s="79" t="s">
        <v>49</v>
      </c>
      <c r="D687" s="79" t="s">
        <v>908</v>
      </c>
      <c r="E687" s="244" t="s">
        <v>339</v>
      </c>
      <c r="F687" s="244"/>
      <c r="G687" s="81" t="s">
        <v>365</v>
      </c>
      <c r="H687" s="82">
        <v>1</v>
      </c>
      <c r="I687" s="83">
        <v>0.33</v>
      </c>
      <c r="J687" s="83">
        <v>0.33</v>
      </c>
    </row>
    <row r="688" spans="1:10" ht="24" customHeight="1" x14ac:dyDescent="0.2">
      <c r="A688" s="79" t="s">
        <v>341</v>
      </c>
      <c r="B688" s="80" t="s">
        <v>909</v>
      </c>
      <c r="C688" s="79" t="s">
        <v>49</v>
      </c>
      <c r="D688" s="79" t="s">
        <v>910</v>
      </c>
      <c r="E688" s="244" t="s">
        <v>418</v>
      </c>
      <c r="F688" s="244"/>
      <c r="G688" s="81" t="s">
        <v>365</v>
      </c>
      <c r="H688" s="82">
        <v>1</v>
      </c>
      <c r="I688" s="83">
        <v>12.5</v>
      </c>
      <c r="J688" s="83">
        <v>12.5</v>
      </c>
    </row>
    <row r="689" spans="1:10" x14ac:dyDescent="0.2">
      <c r="A689" s="79" t="s">
        <v>341</v>
      </c>
      <c r="B689" s="80" t="s">
        <v>854</v>
      </c>
      <c r="C689" s="79" t="s">
        <v>49</v>
      </c>
      <c r="D689" s="79" t="s">
        <v>855</v>
      </c>
      <c r="E689" s="244" t="s">
        <v>423</v>
      </c>
      <c r="F689" s="244"/>
      <c r="G689" s="81" t="s">
        <v>365</v>
      </c>
      <c r="H689" s="82">
        <v>1</v>
      </c>
      <c r="I689" s="83">
        <v>2.37</v>
      </c>
      <c r="J689" s="83">
        <v>2.37</v>
      </c>
    </row>
    <row r="690" spans="1:10" ht="25.5" x14ac:dyDescent="0.2">
      <c r="A690" s="79" t="s">
        <v>341</v>
      </c>
      <c r="B690" s="80" t="s">
        <v>911</v>
      </c>
      <c r="C690" s="79" t="s">
        <v>49</v>
      </c>
      <c r="D690" s="79" t="s">
        <v>912</v>
      </c>
      <c r="E690" s="244" t="s">
        <v>374</v>
      </c>
      <c r="F690" s="244"/>
      <c r="G690" s="81" t="s">
        <v>365</v>
      </c>
      <c r="H690" s="82">
        <v>1</v>
      </c>
      <c r="I690" s="83">
        <v>0.62</v>
      </c>
      <c r="J690" s="83">
        <v>0.62</v>
      </c>
    </row>
    <row r="691" spans="1:10" ht="0.95" customHeight="1" x14ac:dyDescent="0.2">
      <c r="A691" s="79" t="s">
        <v>341</v>
      </c>
      <c r="B691" s="80" t="s">
        <v>913</v>
      </c>
      <c r="C691" s="79" t="s">
        <v>49</v>
      </c>
      <c r="D691" s="79" t="s">
        <v>914</v>
      </c>
      <c r="E691" s="244" t="s">
        <v>374</v>
      </c>
      <c r="F691" s="244"/>
      <c r="G691" s="81" t="s">
        <v>365</v>
      </c>
      <c r="H691" s="82">
        <v>1</v>
      </c>
      <c r="I691" s="83">
        <v>0.91</v>
      </c>
      <c r="J691" s="83">
        <v>0.91</v>
      </c>
    </row>
    <row r="692" spans="1:10" ht="18" customHeight="1" x14ac:dyDescent="0.2">
      <c r="A692" s="79" t="s">
        <v>341</v>
      </c>
      <c r="B692" s="80" t="s">
        <v>421</v>
      </c>
      <c r="C692" s="79" t="s">
        <v>49</v>
      </c>
      <c r="D692" s="79" t="s">
        <v>422</v>
      </c>
      <c r="E692" s="244" t="s">
        <v>423</v>
      </c>
      <c r="F692" s="244"/>
      <c r="G692" s="81" t="s">
        <v>365</v>
      </c>
      <c r="H692" s="82">
        <v>1</v>
      </c>
      <c r="I692" s="83">
        <v>0.55000000000000004</v>
      </c>
      <c r="J692" s="83">
        <v>0.55000000000000004</v>
      </c>
    </row>
    <row r="693" spans="1:10" ht="24" customHeight="1" x14ac:dyDescent="0.2">
      <c r="A693" s="79" t="s">
        <v>341</v>
      </c>
      <c r="B693" s="80" t="s">
        <v>424</v>
      </c>
      <c r="C693" s="79" t="s">
        <v>49</v>
      </c>
      <c r="D693" s="79" t="s">
        <v>425</v>
      </c>
      <c r="E693" s="244" t="s">
        <v>426</v>
      </c>
      <c r="F693" s="244"/>
      <c r="G693" s="81" t="s">
        <v>365</v>
      </c>
      <c r="H693" s="82">
        <v>1</v>
      </c>
      <c r="I693" s="83">
        <v>0.06</v>
      </c>
      <c r="J693" s="83">
        <v>0.06</v>
      </c>
    </row>
    <row r="694" spans="1:10" ht="36" customHeight="1" x14ac:dyDescent="0.2">
      <c r="A694" s="79" t="s">
        <v>341</v>
      </c>
      <c r="B694" s="80" t="s">
        <v>860</v>
      </c>
      <c r="C694" s="79" t="s">
        <v>49</v>
      </c>
      <c r="D694" s="79" t="s">
        <v>861</v>
      </c>
      <c r="E694" s="244" t="s">
        <v>343</v>
      </c>
      <c r="F694" s="244"/>
      <c r="G694" s="81" t="s">
        <v>365</v>
      </c>
      <c r="H694" s="82">
        <v>1</v>
      </c>
      <c r="I694" s="83">
        <v>0.92</v>
      </c>
      <c r="J694" s="83">
        <v>0.92</v>
      </c>
    </row>
    <row r="695" spans="1:10" ht="24" customHeight="1" x14ac:dyDescent="0.2">
      <c r="A695" s="84"/>
      <c r="B695" s="84"/>
      <c r="C695" s="84"/>
      <c r="D695" s="84"/>
      <c r="E695" s="84" t="s">
        <v>344</v>
      </c>
      <c r="F695" s="85">
        <v>5.9310280999999998</v>
      </c>
      <c r="G695" s="84" t="s">
        <v>345</v>
      </c>
      <c r="H695" s="85">
        <v>6.9</v>
      </c>
      <c r="I695" s="84" t="s">
        <v>346</v>
      </c>
      <c r="J695" s="85">
        <v>12.83</v>
      </c>
    </row>
    <row r="696" spans="1:10" ht="24" customHeight="1" thickBot="1" x14ac:dyDescent="0.25">
      <c r="A696" s="84"/>
      <c r="B696" s="84"/>
      <c r="C696" s="84"/>
      <c r="D696" s="84"/>
      <c r="E696" s="84" t="s">
        <v>347</v>
      </c>
      <c r="F696" s="85">
        <v>4.8099999999999996</v>
      </c>
      <c r="G696" s="84"/>
      <c r="H696" s="245" t="s">
        <v>348</v>
      </c>
      <c r="I696" s="245"/>
      <c r="J696" s="85">
        <v>23.07</v>
      </c>
    </row>
    <row r="697" spans="1:10" ht="24" customHeight="1" thickTop="1" x14ac:dyDescent="0.2">
      <c r="A697" s="72"/>
      <c r="B697" s="72"/>
      <c r="C697" s="72"/>
      <c r="D697" s="72"/>
      <c r="E697" s="72"/>
      <c r="F697" s="72"/>
      <c r="G697" s="72"/>
      <c r="H697" s="72"/>
      <c r="I697" s="72"/>
      <c r="J697" s="72"/>
    </row>
    <row r="698" spans="1:10" ht="24" customHeight="1" x14ac:dyDescent="0.2">
      <c r="A698" s="86"/>
      <c r="B698" s="87" t="s">
        <v>329</v>
      </c>
      <c r="C698" s="86" t="s">
        <v>330</v>
      </c>
      <c r="D698" s="86" t="s">
        <v>331</v>
      </c>
      <c r="E698" s="246" t="s">
        <v>332</v>
      </c>
      <c r="F698" s="246"/>
      <c r="G698" s="88" t="s">
        <v>333</v>
      </c>
      <c r="H698" s="87" t="s">
        <v>334</v>
      </c>
      <c r="I698" s="87" t="s">
        <v>335</v>
      </c>
      <c r="J698" s="87" t="s">
        <v>258</v>
      </c>
    </row>
    <row r="699" spans="1:10" ht="24" customHeight="1" x14ac:dyDescent="0.2">
      <c r="A699" s="67" t="s">
        <v>336</v>
      </c>
      <c r="B699" s="68" t="s">
        <v>748</v>
      </c>
      <c r="C699" s="67" t="s">
        <v>49</v>
      </c>
      <c r="D699" s="67" t="s">
        <v>749</v>
      </c>
      <c r="E699" s="247" t="s">
        <v>339</v>
      </c>
      <c r="F699" s="247"/>
      <c r="G699" s="69" t="s">
        <v>365</v>
      </c>
      <c r="H699" s="70">
        <v>1</v>
      </c>
      <c r="I699" s="71">
        <v>17.64</v>
      </c>
      <c r="J699" s="71">
        <v>17.64</v>
      </c>
    </row>
    <row r="700" spans="1:10" ht="24" customHeight="1" x14ac:dyDescent="0.2">
      <c r="A700" s="79" t="s">
        <v>362</v>
      </c>
      <c r="B700" s="80" t="s">
        <v>915</v>
      </c>
      <c r="C700" s="79" t="s">
        <v>49</v>
      </c>
      <c r="D700" s="79" t="s">
        <v>916</v>
      </c>
      <c r="E700" s="244" t="s">
        <v>339</v>
      </c>
      <c r="F700" s="244"/>
      <c r="G700" s="81" t="s">
        <v>365</v>
      </c>
      <c r="H700" s="82">
        <v>1</v>
      </c>
      <c r="I700" s="83">
        <v>0.16</v>
      </c>
      <c r="J700" s="83">
        <v>0.16</v>
      </c>
    </row>
    <row r="701" spans="1:10" ht="24" customHeight="1" x14ac:dyDescent="0.2">
      <c r="A701" s="79" t="s">
        <v>341</v>
      </c>
      <c r="B701" s="80" t="s">
        <v>854</v>
      </c>
      <c r="C701" s="79" t="s">
        <v>49</v>
      </c>
      <c r="D701" s="79" t="s">
        <v>855</v>
      </c>
      <c r="E701" s="244" t="s">
        <v>423</v>
      </c>
      <c r="F701" s="244"/>
      <c r="G701" s="81" t="s">
        <v>365</v>
      </c>
      <c r="H701" s="82">
        <v>1</v>
      </c>
      <c r="I701" s="83">
        <v>2.37</v>
      </c>
      <c r="J701" s="83">
        <v>2.37</v>
      </c>
    </row>
    <row r="702" spans="1:10" x14ac:dyDescent="0.2">
      <c r="A702" s="79" t="s">
        <v>341</v>
      </c>
      <c r="B702" s="80" t="s">
        <v>917</v>
      </c>
      <c r="C702" s="79" t="s">
        <v>49</v>
      </c>
      <c r="D702" s="79" t="s">
        <v>918</v>
      </c>
      <c r="E702" s="244" t="s">
        <v>418</v>
      </c>
      <c r="F702" s="244"/>
      <c r="G702" s="81" t="s">
        <v>365</v>
      </c>
      <c r="H702" s="82">
        <v>1</v>
      </c>
      <c r="I702" s="83">
        <v>12.5</v>
      </c>
      <c r="J702" s="83">
        <v>12.5</v>
      </c>
    </row>
    <row r="703" spans="1:10" ht="25.5" x14ac:dyDescent="0.2">
      <c r="A703" s="79" t="s">
        <v>341</v>
      </c>
      <c r="B703" s="80" t="s">
        <v>919</v>
      </c>
      <c r="C703" s="79" t="s">
        <v>49</v>
      </c>
      <c r="D703" s="79" t="s">
        <v>920</v>
      </c>
      <c r="E703" s="244" t="s">
        <v>374</v>
      </c>
      <c r="F703" s="244"/>
      <c r="G703" s="81" t="s">
        <v>365</v>
      </c>
      <c r="H703" s="82">
        <v>1</v>
      </c>
      <c r="I703" s="83">
        <v>0.28000000000000003</v>
      </c>
      <c r="J703" s="83">
        <v>0.28000000000000003</v>
      </c>
    </row>
    <row r="704" spans="1:10" ht="0.95" customHeight="1" x14ac:dyDescent="0.2">
      <c r="A704" s="79" t="s">
        <v>341</v>
      </c>
      <c r="B704" s="80" t="s">
        <v>921</v>
      </c>
      <c r="C704" s="79" t="s">
        <v>49</v>
      </c>
      <c r="D704" s="79" t="s">
        <v>922</v>
      </c>
      <c r="E704" s="244" t="s">
        <v>374</v>
      </c>
      <c r="F704" s="244"/>
      <c r="G704" s="81" t="s">
        <v>365</v>
      </c>
      <c r="H704" s="82">
        <v>1</v>
      </c>
      <c r="I704" s="83">
        <v>0.8</v>
      </c>
      <c r="J704" s="83">
        <v>0.8</v>
      </c>
    </row>
    <row r="705" spans="1:10" ht="18" customHeight="1" x14ac:dyDescent="0.2">
      <c r="A705" s="79" t="s">
        <v>341</v>
      </c>
      <c r="B705" s="80" t="s">
        <v>421</v>
      </c>
      <c r="C705" s="79" t="s">
        <v>49</v>
      </c>
      <c r="D705" s="79" t="s">
        <v>422</v>
      </c>
      <c r="E705" s="244" t="s">
        <v>423</v>
      </c>
      <c r="F705" s="244"/>
      <c r="G705" s="81" t="s">
        <v>365</v>
      </c>
      <c r="H705" s="82">
        <v>1</v>
      </c>
      <c r="I705" s="83">
        <v>0.55000000000000004</v>
      </c>
      <c r="J705" s="83">
        <v>0.55000000000000004</v>
      </c>
    </row>
    <row r="706" spans="1:10" ht="24" customHeight="1" x14ac:dyDescent="0.2">
      <c r="A706" s="79" t="s">
        <v>341</v>
      </c>
      <c r="B706" s="80" t="s">
        <v>424</v>
      </c>
      <c r="C706" s="79" t="s">
        <v>49</v>
      </c>
      <c r="D706" s="79" t="s">
        <v>425</v>
      </c>
      <c r="E706" s="244" t="s">
        <v>426</v>
      </c>
      <c r="F706" s="244"/>
      <c r="G706" s="81" t="s">
        <v>365</v>
      </c>
      <c r="H706" s="82">
        <v>1</v>
      </c>
      <c r="I706" s="83">
        <v>0.06</v>
      </c>
      <c r="J706" s="83">
        <v>0.06</v>
      </c>
    </row>
    <row r="707" spans="1:10" ht="24" customHeight="1" x14ac:dyDescent="0.2">
      <c r="A707" s="79" t="s">
        <v>341</v>
      </c>
      <c r="B707" s="80" t="s">
        <v>860</v>
      </c>
      <c r="C707" s="79" t="s">
        <v>49</v>
      </c>
      <c r="D707" s="79" t="s">
        <v>861</v>
      </c>
      <c r="E707" s="244" t="s">
        <v>343</v>
      </c>
      <c r="F707" s="244"/>
      <c r="G707" s="81" t="s">
        <v>365</v>
      </c>
      <c r="H707" s="82">
        <v>1</v>
      </c>
      <c r="I707" s="83">
        <v>0.92</v>
      </c>
      <c r="J707" s="83">
        <v>0.92</v>
      </c>
    </row>
    <row r="708" spans="1:10" ht="24" customHeight="1" x14ac:dyDescent="0.2">
      <c r="A708" s="84"/>
      <c r="B708" s="84"/>
      <c r="C708" s="84"/>
      <c r="D708" s="84"/>
      <c r="E708" s="84" t="s">
        <v>344</v>
      </c>
      <c r="F708" s="85">
        <v>5.8524408000000001</v>
      </c>
      <c r="G708" s="84" t="s">
        <v>345</v>
      </c>
      <c r="H708" s="85">
        <v>6.81</v>
      </c>
      <c r="I708" s="84" t="s">
        <v>346</v>
      </c>
      <c r="J708" s="85">
        <v>12.66</v>
      </c>
    </row>
    <row r="709" spans="1:10" ht="24" customHeight="1" thickBot="1" x14ac:dyDescent="0.25">
      <c r="A709" s="84"/>
      <c r="B709" s="84"/>
      <c r="C709" s="84"/>
      <c r="D709" s="84"/>
      <c r="E709" s="84" t="s">
        <v>347</v>
      </c>
      <c r="F709" s="85">
        <v>4.6399999999999997</v>
      </c>
      <c r="G709" s="84"/>
      <c r="H709" s="245" t="s">
        <v>348</v>
      </c>
      <c r="I709" s="245"/>
      <c r="J709" s="85">
        <v>22.28</v>
      </c>
    </row>
    <row r="710" spans="1:10" ht="24" customHeight="1" thickTop="1" x14ac:dyDescent="0.2">
      <c r="A710" s="72"/>
      <c r="B710" s="72"/>
      <c r="C710" s="72"/>
      <c r="D710" s="72"/>
      <c r="E710" s="72"/>
      <c r="F710" s="72"/>
      <c r="G710" s="72"/>
      <c r="H710" s="72"/>
      <c r="I710" s="72"/>
      <c r="J710" s="72"/>
    </row>
    <row r="711" spans="1:10" ht="24" customHeight="1" x14ac:dyDescent="0.2">
      <c r="A711" s="86"/>
      <c r="B711" s="87" t="s">
        <v>329</v>
      </c>
      <c r="C711" s="86" t="s">
        <v>330</v>
      </c>
      <c r="D711" s="86" t="s">
        <v>331</v>
      </c>
      <c r="E711" s="246" t="s">
        <v>332</v>
      </c>
      <c r="F711" s="246"/>
      <c r="G711" s="88" t="s">
        <v>333</v>
      </c>
      <c r="H711" s="87" t="s">
        <v>334</v>
      </c>
      <c r="I711" s="87" t="s">
        <v>335</v>
      </c>
      <c r="J711" s="87" t="s">
        <v>258</v>
      </c>
    </row>
    <row r="712" spans="1:10" ht="24" customHeight="1" x14ac:dyDescent="0.2">
      <c r="A712" s="67" t="s">
        <v>336</v>
      </c>
      <c r="B712" s="68" t="s">
        <v>561</v>
      </c>
      <c r="C712" s="67" t="s">
        <v>49</v>
      </c>
      <c r="D712" s="67" t="s">
        <v>562</v>
      </c>
      <c r="E712" s="247" t="s">
        <v>339</v>
      </c>
      <c r="F712" s="247"/>
      <c r="G712" s="69" t="s">
        <v>365</v>
      </c>
      <c r="H712" s="70">
        <v>1</v>
      </c>
      <c r="I712" s="71">
        <v>18.03</v>
      </c>
      <c r="J712" s="71">
        <v>18.03</v>
      </c>
    </row>
    <row r="713" spans="1:10" ht="24" customHeight="1" x14ac:dyDescent="0.2">
      <c r="A713" s="79" t="s">
        <v>362</v>
      </c>
      <c r="B713" s="80" t="s">
        <v>923</v>
      </c>
      <c r="C713" s="79" t="s">
        <v>49</v>
      </c>
      <c r="D713" s="79" t="s">
        <v>924</v>
      </c>
      <c r="E713" s="244" t="s">
        <v>339</v>
      </c>
      <c r="F713" s="244"/>
      <c r="G713" s="81" t="s">
        <v>365</v>
      </c>
      <c r="H713" s="82">
        <v>1</v>
      </c>
      <c r="I713" s="83">
        <v>0.1</v>
      </c>
      <c r="J713" s="83">
        <v>0.1</v>
      </c>
    </row>
    <row r="714" spans="1:10" ht="24" customHeight="1" x14ac:dyDescent="0.2">
      <c r="A714" s="79" t="s">
        <v>341</v>
      </c>
      <c r="B714" s="80" t="s">
        <v>854</v>
      </c>
      <c r="C714" s="79" t="s">
        <v>49</v>
      </c>
      <c r="D714" s="79" t="s">
        <v>855</v>
      </c>
      <c r="E714" s="244" t="s">
        <v>423</v>
      </c>
      <c r="F714" s="244"/>
      <c r="G714" s="81" t="s">
        <v>365</v>
      </c>
      <c r="H714" s="82">
        <v>1</v>
      </c>
      <c r="I714" s="83">
        <v>2.37</v>
      </c>
      <c r="J714" s="83">
        <v>2.37</v>
      </c>
    </row>
    <row r="715" spans="1:10" x14ac:dyDescent="0.2">
      <c r="A715" s="79" t="s">
        <v>341</v>
      </c>
      <c r="B715" s="80" t="s">
        <v>925</v>
      </c>
      <c r="C715" s="79" t="s">
        <v>49</v>
      </c>
      <c r="D715" s="79" t="s">
        <v>926</v>
      </c>
      <c r="E715" s="244" t="s">
        <v>418</v>
      </c>
      <c r="F715" s="244"/>
      <c r="G715" s="81" t="s">
        <v>365</v>
      </c>
      <c r="H715" s="82">
        <v>1</v>
      </c>
      <c r="I715" s="83">
        <v>12.5</v>
      </c>
      <c r="J715" s="83">
        <v>12.5</v>
      </c>
    </row>
    <row r="716" spans="1:10" ht="25.5" x14ac:dyDescent="0.2">
      <c r="A716" s="79" t="s">
        <v>341</v>
      </c>
      <c r="B716" s="80" t="s">
        <v>856</v>
      </c>
      <c r="C716" s="79" t="s">
        <v>49</v>
      </c>
      <c r="D716" s="79" t="s">
        <v>857</v>
      </c>
      <c r="E716" s="244" t="s">
        <v>374</v>
      </c>
      <c r="F716" s="244"/>
      <c r="G716" s="81" t="s">
        <v>365</v>
      </c>
      <c r="H716" s="82">
        <v>1</v>
      </c>
      <c r="I716" s="83">
        <v>0.57999999999999996</v>
      </c>
      <c r="J716" s="83">
        <v>0.57999999999999996</v>
      </c>
    </row>
    <row r="717" spans="1:10" ht="0.95" customHeight="1" x14ac:dyDescent="0.2">
      <c r="A717" s="79" t="s">
        <v>341</v>
      </c>
      <c r="B717" s="80" t="s">
        <v>858</v>
      </c>
      <c r="C717" s="79" t="s">
        <v>49</v>
      </c>
      <c r="D717" s="79" t="s">
        <v>859</v>
      </c>
      <c r="E717" s="244" t="s">
        <v>374</v>
      </c>
      <c r="F717" s="244"/>
      <c r="G717" s="81" t="s">
        <v>365</v>
      </c>
      <c r="H717" s="82">
        <v>1</v>
      </c>
      <c r="I717" s="83">
        <v>0.95</v>
      </c>
      <c r="J717" s="83">
        <v>0.95</v>
      </c>
    </row>
    <row r="718" spans="1:10" ht="18" customHeight="1" x14ac:dyDescent="0.2">
      <c r="A718" s="79" t="s">
        <v>341</v>
      </c>
      <c r="B718" s="80" t="s">
        <v>421</v>
      </c>
      <c r="C718" s="79" t="s">
        <v>49</v>
      </c>
      <c r="D718" s="79" t="s">
        <v>422</v>
      </c>
      <c r="E718" s="244" t="s">
        <v>423</v>
      </c>
      <c r="F718" s="244"/>
      <c r="G718" s="81" t="s">
        <v>365</v>
      </c>
      <c r="H718" s="82">
        <v>1</v>
      </c>
      <c r="I718" s="83">
        <v>0.55000000000000004</v>
      </c>
      <c r="J718" s="83">
        <v>0.55000000000000004</v>
      </c>
    </row>
    <row r="719" spans="1:10" ht="36" customHeight="1" x14ac:dyDescent="0.2">
      <c r="A719" s="79" t="s">
        <v>341</v>
      </c>
      <c r="B719" s="80" t="s">
        <v>424</v>
      </c>
      <c r="C719" s="79" t="s">
        <v>49</v>
      </c>
      <c r="D719" s="79" t="s">
        <v>425</v>
      </c>
      <c r="E719" s="244" t="s">
        <v>426</v>
      </c>
      <c r="F719" s="244"/>
      <c r="G719" s="81" t="s">
        <v>365</v>
      </c>
      <c r="H719" s="82">
        <v>1</v>
      </c>
      <c r="I719" s="83">
        <v>0.06</v>
      </c>
      <c r="J719" s="83">
        <v>0.06</v>
      </c>
    </row>
    <row r="720" spans="1:10" ht="24" customHeight="1" x14ac:dyDescent="0.2">
      <c r="A720" s="79" t="s">
        <v>341</v>
      </c>
      <c r="B720" s="80" t="s">
        <v>860</v>
      </c>
      <c r="C720" s="79" t="s">
        <v>49</v>
      </c>
      <c r="D720" s="79" t="s">
        <v>861</v>
      </c>
      <c r="E720" s="244" t="s">
        <v>343</v>
      </c>
      <c r="F720" s="244"/>
      <c r="G720" s="81" t="s">
        <v>365</v>
      </c>
      <c r="H720" s="82">
        <v>1</v>
      </c>
      <c r="I720" s="83">
        <v>0.92</v>
      </c>
      <c r="J720" s="83">
        <v>0.92</v>
      </c>
    </row>
    <row r="721" spans="1:10" ht="24" customHeight="1" x14ac:dyDescent="0.2">
      <c r="A721" s="84"/>
      <c r="B721" s="84"/>
      <c r="C721" s="84"/>
      <c r="D721" s="84"/>
      <c r="E721" s="84" t="s">
        <v>344</v>
      </c>
      <c r="F721" s="85">
        <v>5.8247040999999999</v>
      </c>
      <c r="G721" s="84" t="s">
        <v>345</v>
      </c>
      <c r="H721" s="85">
        <v>6.78</v>
      </c>
      <c r="I721" s="84" t="s">
        <v>346</v>
      </c>
      <c r="J721" s="85">
        <v>12.6</v>
      </c>
    </row>
    <row r="722" spans="1:10" ht="36" customHeight="1" thickBot="1" x14ac:dyDescent="0.25">
      <c r="A722" s="84"/>
      <c r="B722" s="84"/>
      <c r="C722" s="84"/>
      <c r="D722" s="84"/>
      <c r="E722" s="84" t="s">
        <v>347</v>
      </c>
      <c r="F722" s="85">
        <v>4.75</v>
      </c>
      <c r="G722" s="84"/>
      <c r="H722" s="245" t="s">
        <v>348</v>
      </c>
      <c r="I722" s="245"/>
      <c r="J722" s="85">
        <v>22.78</v>
      </c>
    </row>
    <row r="723" spans="1:10" ht="24" customHeight="1" thickTop="1" x14ac:dyDescent="0.2">
      <c r="A723" s="72"/>
      <c r="B723" s="72"/>
      <c r="C723" s="72"/>
      <c r="D723" s="72"/>
      <c r="E723" s="72"/>
      <c r="F723" s="72"/>
      <c r="G723" s="72"/>
      <c r="H723" s="72"/>
      <c r="I723" s="72"/>
      <c r="J723" s="72"/>
    </row>
    <row r="724" spans="1:10" ht="15" x14ac:dyDescent="0.2">
      <c r="A724" s="86"/>
      <c r="B724" s="87" t="s">
        <v>329</v>
      </c>
      <c r="C724" s="86" t="s">
        <v>330</v>
      </c>
      <c r="D724" s="86" t="s">
        <v>331</v>
      </c>
      <c r="E724" s="246" t="s">
        <v>332</v>
      </c>
      <c r="F724" s="246"/>
      <c r="G724" s="88" t="s">
        <v>333</v>
      </c>
      <c r="H724" s="87" t="s">
        <v>334</v>
      </c>
      <c r="I724" s="87" t="s">
        <v>335</v>
      </c>
      <c r="J724" s="87" t="s">
        <v>258</v>
      </c>
    </row>
    <row r="725" spans="1:10" ht="38.25" x14ac:dyDescent="0.2">
      <c r="A725" s="67" t="s">
        <v>336</v>
      </c>
      <c r="B725" s="68" t="s">
        <v>649</v>
      </c>
      <c r="C725" s="67" t="s">
        <v>49</v>
      </c>
      <c r="D725" s="67" t="s">
        <v>650</v>
      </c>
      <c r="E725" s="247" t="s">
        <v>642</v>
      </c>
      <c r="F725" s="247"/>
      <c r="G725" s="69" t="s">
        <v>438</v>
      </c>
      <c r="H725" s="70">
        <v>1</v>
      </c>
      <c r="I725" s="71">
        <v>2.68</v>
      </c>
      <c r="J725" s="71">
        <v>2.68</v>
      </c>
    </row>
    <row r="726" spans="1:10" ht="0.95" customHeight="1" x14ac:dyDescent="0.2">
      <c r="A726" s="79" t="s">
        <v>362</v>
      </c>
      <c r="B726" s="80" t="s">
        <v>905</v>
      </c>
      <c r="C726" s="79" t="s">
        <v>49</v>
      </c>
      <c r="D726" s="79" t="s">
        <v>906</v>
      </c>
      <c r="E726" s="244" t="s">
        <v>339</v>
      </c>
      <c r="F726" s="244"/>
      <c r="G726" s="81" t="s">
        <v>365</v>
      </c>
      <c r="H726" s="82">
        <v>2.4E-2</v>
      </c>
      <c r="I726" s="83">
        <v>18.260000000000002</v>
      </c>
      <c r="J726" s="83">
        <v>0.43</v>
      </c>
    </row>
    <row r="727" spans="1:10" ht="18" customHeight="1" x14ac:dyDescent="0.2">
      <c r="A727" s="79" t="s">
        <v>362</v>
      </c>
      <c r="B727" s="80" t="s">
        <v>557</v>
      </c>
      <c r="C727" s="79" t="s">
        <v>49</v>
      </c>
      <c r="D727" s="79" t="s">
        <v>558</v>
      </c>
      <c r="E727" s="244" t="s">
        <v>339</v>
      </c>
      <c r="F727" s="244"/>
      <c r="G727" s="81" t="s">
        <v>365</v>
      </c>
      <c r="H727" s="82">
        <v>2.4E-2</v>
      </c>
      <c r="I727" s="83">
        <v>22.52</v>
      </c>
      <c r="J727" s="83">
        <v>0.54</v>
      </c>
    </row>
    <row r="728" spans="1:10" ht="36" customHeight="1" x14ac:dyDescent="0.2">
      <c r="A728" s="79" t="s">
        <v>341</v>
      </c>
      <c r="B728" s="80" t="s">
        <v>927</v>
      </c>
      <c r="C728" s="79" t="s">
        <v>49</v>
      </c>
      <c r="D728" s="79" t="s">
        <v>928</v>
      </c>
      <c r="E728" s="244" t="s">
        <v>377</v>
      </c>
      <c r="F728" s="244"/>
      <c r="G728" s="81" t="s">
        <v>438</v>
      </c>
      <c r="H728" s="82">
        <v>1.19</v>
      </c>
      <c r="I728" s="83">
        <v>1.42</v>
      </c>
      <c r="J728" s="83">
        <v>1.68</v>
      </c>
    </row>
    <row r="729" spans="1:10" ht="24" customHeight="1" x14ac:dyDescent="0.2">
      <c r="A729" s="79" t="s">
        <v>341</v>
      </c>
      <c r="B729" s="80" t="s">
        <v>581</v>
      </c>
      <c r="C729" s="79" t="s">
        <v>49</v>
      </c>
      <c r="D729" s="79" t="s">
        <v>582</v>
      </c>
      <c r="E729" s="244" t="s">
        <v>377</v>
      </c>
      <c r="F729" s="244"/>
      <c r="G729" s="81" t="s">
        <v>132</v>
      </c>
      <c r="H729" s="82">
        <v>8.9999999999999993E-3</v>
      </c>
      <c r="I729" s="83">
        <v>3.81</v>
      </c>
      <c r="J729" s="83">
        <v>0.03</v>
      </c>
    </row>
    <row r="730" spans="1:10" ht="24" customHeight="1" x14ac:dyDescent="0.2">
      <c r="A730" s="84"/>
      <c r="B730" s="84"/>
      <c r="C730" s="84"/>
      <c r="D730" s="84"/>
      <c r="E730" s="84" t="s">
        <v>344</v>
      </c>
      <c r="F730" s="85">
        <v>0.32821745562130178</v>
      </c>
      <c r="G730" s="84" t="s">
        <v>345</v>
      </c>
      <c r="H730" s="85">
        <v>0.38</v>
      </c>
      <c r="I730" s="84" t="s">
        <v>346</v>
      </c>
      <c r="J730" s="85">
        <v>0.71</v>
      </c>
    </row>
    <row r="731" spans="1:10" ht="24" customHeight="1" thickBot="1" x14ac:dyDescent="0.25">
      <c r="A731" s="84"/>
      <c r="B731" s="84"/>
      <c r="C731" s="84"/>
      <c r="D731" s="84"/>
      <c r="E731" s="84" t="s">
        <v>347</v>
      </c>
      <c r="F731" s="85">
        <v>0.7</v>
      </c>
      <c r="G731" s="84"/>
      <c r="H731" s="245" t="s">
        <v>348</v>
      </c>
      <c r="I731" s="245"/>
      <c r="J731" s="85">
        <v>3.38</v>
      </c>
    </row>
    <row r="732" spans="1:10" ht="24" customHeight="1" thickTop="1" x14ac:dyDescent="0.2">
      <c r="A732" s="72"/>
      <c r="B732" s="72"/>
      <c r="C732" s="72"/>
      <c r="D732" s="72"/>
      <c r="E732" s="72"/>
      <c r="F732" s="72"/>
      <c r="G732" s="72"/>
      <c r="H732" s="72"/>
      <c r="I732" s="72"/>
      <c r="J732" s="72"/>
    </row>
    <row r="733" spans="1:10" ht="15" x14ac:dyDescent="0.2">
      <c r="A733" s="86"/>
      <c r="B733" s="87" t="s">
        <v>329</v>
      </c>
      <c r="C733" s="86" t="s">
        <v>330</v>
      </c>
      <c r="D733" s="86" t="s">
        <v>331</v>
      </c>
      <c r="E733" s="246" t="s">
        <v>332</v>
      </c>
      <c r="F733" s="246"/>
      <c r="G733" s="88" t="s">
        <v>333</v>
      </c>
      <c r="H733" s="87" t="s">
        <v>334</v>
      </c>
      <c r="I733" s="87" t="s">
        <v>335</v>
      </c>
      <c r="J733" s="87" t="s">
        <v>258</v>
      </c>
    </row>
    <row r="734" spans="1:10" ht="38.25" x14ac:dyDescent="0.2">
      <c r="A734" s="67" t="s">
        <v>336</v>
      </c>
      <c r="B734" s="68" t="s">
        <v>643</v>
      </c>
      <c r="C734" s="67" t="s">
        <v>49</v>
      </c>
      <c r="D734" s="67" t="s">
        <v>644</v>
      </c>
      <c r="E734" s="247" t="s">
        <v>642</v>
      </c>
      <c r="F734" s="247"/>
      <c r="G734" s="69" t="s">
        <v>438</v>
      </c>
      <c r="H734" s="70">
        <v>1</v>
      </c>
      <c r="I734" s="71">
        <v>15.87</v>
      </c>
      <c r="J734" s="71">
        <v>15.87</v>
      </c>
    </row>
    <row r="735" spans="1:10" ht="0.95" customHeight="1" x14ac:dyDescent="0.2">
      <c r="A735" s="79" t="s">
        <v>362</v>
      </c>
      <c r="B735" s="80" t="s">
        <v>905</v>
      </c>
      <c r="C735" s="79" t="s">
        <v>49</v>
      </c>
      <c r="D735" s="79" t="s">
        <v>906</v>
      </c>
      <c r="E735" s="244" t="s">
        <v>339</v>
      </c>
      <c r="F735" s="244"/>
      <c r="G735" s="81" t="s">
        <v>365</v>
      </c>
      <c r="H735" s="82">
        <v>1.2999999999999999E-2</v>
      </c>
      <c r="I735" s="83">
        <v>18.260000000000002</v>
      </c>
      <c r="J735" s="83">
        <v>0.23</v>
      </c>
    </row>
    <row r="736" spans="1:10" ht="18" customHeight="1" x14ac:dyDescent="0.2">
      <c r="A736" s="79" t="s">
        <v>362</v>
      </c>
      <c r="B736" s="80" t="s">
        <v>557</v>
      </c>
      <c r="C736" s="79" t="s">
        <v>49</v>
      </c>
      <c r="D736" s="79" t="s">
        <v>558</v>
      </c>
      <c r="E736" s="244" t="s">
        <v>339</v>
      </c>
      <c r="F736" s="244"/>
      <c r="G736" s="81" t="s">
        <v>365</v>
      </c>
      <c r="H736" s="82">
        <v>1.2999999999999999E-2</v>
      </c>
      <c r="I736" s="83">
        <v>22.52</v>
      </c>
      <c r="J736" s="83">
        <v>0.28999999999999998</v>
      </c>
    </row>
    <row r="737" spans="1:10" ht="36" customHeight="1" x14ac:dyDescent="0.2">
      <c r="A737" s="79" t="s">
        <v>341</v>
      </c>
      <c r="B737" s="80" t="s">
        <v>785</v>
      </c>
      <c r="C737" s="79" t="s">
        <v>49</v>
      </c>
      <c r="D737" s="79" t="s">
        <v>786</v>
      </c>
      <c r="E737" s="244" t="s">
        <v>377</v>
      </c>
      <c r="F737" s="244"/>
      <c r="G737" s="81" t="s">
        <v>438</v>
      </c>
      <c r="H737" s="82">
        <v>1.0269999999999999</v>
      </c>
      <c r="I737" s="83">
        <v>14.92</v>
      </c>
      <c r="J737" s="83">
        <v>15.32</v>
      </c>
    </row>
    <row r="738" spans="1:10" ht="24" customHeight="1" x14ac:dyDescent="0.2">
      <c r="A738" s="79" t="s">
        <v>341</v>
      </c>
      <c r="B738" s="80" t="s">
        <v>581</v>
      </c>
      <c r="C738" s="79" t="s">
        <v>49</v>
      </c>
      <c r="D738" s="79" t="s">
        <v>582</v>
      </c>
      <c r="E738" s="244" t="s">
        <v>377</v>
      </c>
      <c r="F738" s="244"/>
      <c r="G738" s="81" t="s">
        <v>132</v>
      </c>
      <c r="H738" s="82">
        <v>0.01</v>
      </c>
      <c r="I738" s="83">
        <v>3.81</v>
      </c>
      <c r="J738" s="83">
        <v>0.03</v>
      </c>
    </row>
    <row r="739" spans="1:10" ht="24" customHeight="1" x14ac:dyDescent="0.2">
      <c r="A739" s="84"/>
      <c r="B739" s="84"/>
      <c r="C739" s="84"/>
      <c r="D739" s="84"/>
      <c r="E739" s="84" t="s">
        <v>344</v>
      </c>
      <c r="F739" s="85">
        <v>0.17566568047337278</v>
      </c>
      <c r="G739" s="84" t="s">
        <v>345</v>
      </c>
      <c r="H739" s="85">
        <v>0.2</v>
      </c>
      <c r="I739" s="84" t="s">
        <v>346</v>
      </c>
      <c r="J739" s="85">
        <v>0.38</v>
      </c>
    </row>
    <row r="740" spans="1:10" ht="36" customHeight="1" thickBot="1" x14ac:dyDescent="0.25">
      <c r="A740" s="84"/>
      <c r="B740" s="84"/>
      <c r="C740" s="84"/>
      <c r="D740" s="84"/>
      <c r="E740" s="84" t="s">
        <v>347</v>
      </c>
      <c r="F740" s="85">
        <v>4.18</v>
      </c>
      <c r="G740" s="84"/>
      <c r="H740" s="245" t="s">
        <v>348</v>
      </c>
      <c r="I740" s="245"/>
      <c r="J740" s="85">
        <v>20.05</v>
      </c>
    </row>
    <row r="741" spans="1:10" ht="24" customHeight="1" thickTop="1" x14ac:dyDescent="0.2">
      <c r="A741" s="72"/>
      <c r="B741" s="72"/>
      <c r="C741" s="72"/>
      <c r="D741" s="72"/>
      <c r="E741" s="72"/>
      <c r="F741" s="72"/>
      <c r="G741" s="72"/>
      <c r="H741" s="72"/>
      <c r="I741" s="72"/>
      <c r="J741" s="72"/>
    </row>
    <row r="742" spans="1:10" ht="15" x14ac:dyDescent="0.2">
      <c r="A742" s="86"/>
      <c r="B742" s="87" t="s">
        <v>329</v>
      </c>
      <c r="C742" s="86" t="s">
        <v>330</v>
      </c>
      <c r="D742" s="86" t="s">
        <v>331</v>
      </c>
      <c r="E742" s="246" t="s">
        <v>332</v>
      </c>
      <c r="F742" s="246"/>
      <c r="G742" s="88" t="s">
        <v>333</v>
      </c>
      <c r="H742" s="87" t="s">
        <v>334</v>
      </c>
      <c r="I742" s="87" t="s">
        <v>335</v>
      </c>
      <c r="J742" s="87" t="s">
        <v>258</v>
      </c>
    </row>
    <row r="743" spans="1:10" ht="38.25" x14ac:dyDescent="0.2">
      <c r="A743" s="67" t="s">
        <v>336</v>
      </c>
      <c r="B743" s="68" t="s">
        <v>640</v>
      </c>
      <c r="C743" s="67" t="s">
        <v>49</v>
      </c>
      <c r="D743" s="67" t="s">
        <v>641</v>
      </c>
      <c r="E743" s="247" t="s">
        <v>642</v>
      </c>
      <c r="F743" s="247"/>
      <c r="G743" s="69" t="s">
        <v>438</v>
      </c>
      <c r="H743" s="70">
        <v>1</v>
      </c>
      <c r="I743" s="71">
        <v>3.92</v>
      </c>
      <c r="J743" s="71">
        <v>3.92</v>
      </c>
    </row>
    <row r="744" spans="1:10" ht="0.95" customHeight="1" x14ac:dyDescent="0.2">
      <c r="A744" s="79" t="s">
        <v>362</v>
      </c>
      <c r="B744" s="80" t="s">
        <v>905</v>
      </c>
      <c r="C744" s="79" t="s">
        <v>49</v>
      </c>
      <c r="D744" s="79" t="s">
        <v>906</v>
      </c>
      <c r="E744" s="244" t="s">
        <v>339</v>
      </c>
      <c r="F744" s="244"/>
      <c r="G744" s="81" t="s">
        <v>365</v>
      </c>
      <c r="H744" s="82">
        <v>0.03</v>
      </c>
      <c r="I744" s="83">
        <v>18.260000000000002</v>
      </c>
      <c r="J744" s="83">
        <v>0.54</v>
      </c>
    </row>
    <row r="745" spans="1:10" ht="18" customHeight="1" x14ac:dyDescent="0.2">
      <c r="A745" s="79" t="s">
        <v>362</v>
      </c>
      <c r="B745" s="80" t="s">
        <v>557</v>
      </c>
      <c r="C745" s="79" t="s">
        <v>49</v>
      </c>
      <c r="D745" s="79" t="s">
        <v>558</v>
      </c>
      <c r="E745" s="244" t="s">
        <v>339</v>
      </c>
      <c r="F745" s="244"/>
      <c r="G745" s="81" t="s">
        <v>365</v>
      </c>
      <c r="H745" s="82">
        <v>0.03</v>
      </c>
      <c r="I745" s="83">
        <v>22.52</v>
      </c>
      <c r="J745" s="83">
        <v>0.67</v>
      </c>
    </row>
    <row r="746" spans="1:10" ht="36" customHeight="1" x14ac:dyDescent="0.2">
      <c r="A746" s="79" t="s">
        <v>341</v>
      </c>
      <c r="B746" s="80" t="s">
        <v>929</v>
      </c>
      <c r="C746" s="79" t="s">
        <v>49</v>
      </c>
      <c r="D746" s="79" t="s">
        <v>930</v>
      </c>
      <c r="E746" s="244" t="s">
        <v>377</v>
      </c>
      <c r="F746" s="244"/>
      <c r="G746" s="81" t="s">
        <v>438</v>
      </c>
      <c r="H746" s="82">
        <v>1.19</v>
      </c>
      <c r="I746" s="83">
        <v>2.2599999999999998</v>
      </c>
      <c r="J746" s="83">
        <v>2.68</v>
      </c>
    </row>
    <row r="747" spans="1:10" ht="36" customHeight="1" x14ac:dyDescent="0.2">
      <c r="A747" s="79" t="s">
        <v>341</v>
      </c>
      <c r="B747" s="80" t="s">
        <v>581</v>
      </c>
      <c r="C747" s="79" t="s">
        <v>49</v>
      </c>
      <c r="D747" s="79" t="s">
        <v>582</v>
      </c>
      <c r="E747" s="244" t="s">
        <v>377</v>
      </c>
      <c r="F747" s="244"/>
      <c r="G747" s="81" t="s">
        <v>132</v>
      </c>
      <c r="H747" s="82">
        <v>8.9999999999999993E-3</v>
      </c>
      <c r="I747" s="83">
        <v>3.81</v>
      </c>
      <c r="J747" s="83">
        <v>0.03</v>
      </c>
    </row>
    <row r="748" spans="1:10" ht="36" customHeight="1" x14ac:dyDescent="0.2">
      <c r="A748" s="84"/>
      <c r="B748" s="84"/>
      <c r="C748" s="84"/>
      <c r="D748" s="84"/>
      <c r="E748" s="84" t="s">
        <v>344</v>
      </c>
      <c r="F748" s="85">
        <v>0.41142751479289941</v>
      </c>
      <c r="G748" s="84" t="s">
        <v>345</v>
      </c>
      <c r="H748" s="85">
        <v>0.48</v>
      </c>
      <c r="I748" s="84" t="s">
        <v>346</v>
      </c>
      <c r="J748" s="85">
        <v>0.89</v>
      </c>
    </row>
    <row r="749" spans="1:10" ht="36" customHeight="1" thickBot="1" x14ac:dyDescent="0.25">
      <c r="A749" s="84"/>
      <c r="B749" s="84"/>
      <c r="C749" s="84"/>
      <c r="D749" s="84"/>
      <c r="E749" s="84" t="s">
        <v>347</v>
      </c>
      <c r="F749" s="85">
        <v>1.03</v>
      </c>
      <c r="G749" s="84"/>
      <c r="H749" s="245" t="s">
        <v>348</v>
      </c>
      <c r="I749" s="245"/>
      <c r="J749" s="85">
        <v>4.95</v>
      </c>
    </row>
    <row r="750" spans="1:10" ht="36" customHeight="1" thickTop="1" x14ac:dyDescent="0.2">
      <c r="A750" s="72"/>
      <c r="B750" s="72"/>
      <c r="C750" s="72"/>
      <c r="D750" s="72"/>
      <c r="E750" s="72"/>
      <c r="F750" s="72"/>
      <c r="G750" s="72"/>
      <c r="H750" s="72"/>
      <c r="I750" s="72"/>
      <c r="J750" s="72"/>
    </row>
    <row r="751" spans="1:10" ht="24" customHeight="1" x14ac:dyDescent="0.2">
      <c r="A751" s="86"/>
      <c r="B751" s="87" t="s">
        <v>329</v>
      </c>
      <c r="C751" s="86" t="s">
        <v>330</v>
      </c>
      <c r="D751" s="86" t="s">
        <v>331</v>
      </c>
      <c r="E751" s="246" t="s">
        <v>332</v>
      </c>
      <c r="F751" s="246"/>
      <c r="G751" s="88" t="s">
        <v>333</v>
      </c>
      <c r="H751" s="87" t="s">
        <v>334</v>
      </c>
      <c r="I751" s="87" t="s">
        <v>335</v>
      </c>
      <c r="J751" s="87" t="s">
        <v>258</v>
      </c>
    </row>
    <row r="752" spans="1:10" ht="24" customHeight="1" x14ac:dyDescent="0.2">
      <c r="A752" s="67" t="s">
        <v>336</v>
      </c>
      <c r="B752" s="68" t="s">
        <v>657</v>
      </c>
      <c r="C752" s="67" t="s">
        <v>49</v>
      </c>
      <c r="D752" s="67" t="s">
        <v>658</v>
      </c>
      <c r="E752" s="247" t="s">
        <v>642</v>
      </c>
      <c r="F752" s="247"/>
      <c r="G752" s="69" t="s">
        <v>132</v>
      </c>
      <c r="H752" s="70">
        <v>1</v>
      </c>
      <c r="I752" s="71">
        <v>166.04</v>
      </c>
      <c r="J752" s="71">
        <v>166.04</v>
      </c>
    </row>
    <row r="753" spans="1:10" ht="24" customHeight="1" x14ac:dyDescent="0.2">
      <c r="A753" s="79" t="s">
        <v>362</v>
      </c>
      <c r="B753" s="80" t="s">
        <v>931</v>
      </c>
      <c r="C753" s="79" t="s">
        <v>49</v>
      </c>
      <c r="D753" s="79" t="s">
        <v>932</v>
      </c>
      <c r="E753" s="244" t="s">
        <v>360</v>
      </c>
      <c r="F753" s="244"/>
      <c r="G753" s="81" t="s">
        <v>361</v>
      </c>
      <c r="H753" s="82">
        <v>1.7500000000000002E-2</v>
      </c>
      <c r="I753" s="83">
        <v>2657.6</v>
      </c>
      <c r="J753" s="83">
        <v>46.5</v>
      </c>
    </row>
    <row r="754" spans="1:10" ht="25.5" x14ac:dyDescent="0.2">
      <c r="A754" s="79" t="s">
        <v>362</v>
      </c>
      <c r="B754" s="80" t="s">
        <v>933</v>
      </c>
      <c r="C754" s="79" t="s">
        <v>49</v>
      </c>
      <c r="D754" s="79" t="s">
        <v>934</v>
      </c>
      <c r="E754" s="244" t="s">
        <v>467</v>
      </c>
      <c r="F754" s="244"/>
      <c r="G754" s="81" t="s">
        <v>361</v>
      </c>
      <c r="H754" s="82">
        <v>3.5999999999999997E-2</v>
      </c>
      <c r="I754" s="83">
        <v>241.09</v>
      </c>
      <c r="J754" s="83">
        <v>8.67</v>
      </c>
    </row>
    <row r="755" spans="1:10" ht="38.25" x14ac:dyDescent="0.2">
      <c r="A755" s="79" t="s">
        <v>362</v>
      </c>
      <c r="B755" s="80" t="s">
        <v>895</v>
      </c>
      <c r="C755" s="79" t="s">
        <v>49</v>
      </c>
      <c r="D755" s="79" t="s">
        <v>896</v>
      </c>
      <c r="E755" s="244" t="s">
        <v>339</v>
      </c>
      <c r="F755" s="244"/>
      <c r="G755" s="81" t="s">
        <v>361</v>
      </c>
      <c r="H755" s="82">
        <v>4.0000000000000002E-4</v>
      </c>
      <c r="I755" s="83">
        <v>466.97</v>
      </c>
      <c r="J755" s="83">
        <v>0.18</v>
      </c>
    </row>
    <row r="756" spans="1:10" ht="0.95" customHeight="1" x14ac:dyDescent="0.2">
      <c r="A756" s="79" t="s">
        <v>362</v>
      </c>
      <c r="B756" s="80" t="s">
        <v>886</v>
      </c>
      <c r="C756" s="79" t="s">
        <v>49</v>
      </c>
      <c r="D756" s="79" t="s">
        <v>887</v>
      </c>
      <c r="E756" s="244" t="s">
        <v>339</v>
      </c>
      <c r="F756" s="244"/>
      <c r="G756" s="81" t="s">
        <v>361</v>
      </c>
      <c r="H756" s="82">
        <v>2.7799999999999998E-2</v>
      </c>
      <c r="I756" s="83">
        <v>586.35</v>
      </c>
      <c r="J756" s="83">
        <v>16.3</v>
      </c>
    </row>
    <row r="757" spans="1:10" ht="18" customHeight="1" x14ac:dyDescent="0.2">
      <c r="A757" s="79" t="s">
        <v>362</v>
      </c>
      <c r="B757" s="80" t="s">
        <v>366</v>
      </c>
      <c r="C757" s="79" t="s">
        <v>49</v>
      </c>
      <c r="D757" s="79" t="s">
        <v>367</v>
      </c>
      <c r="E757" s="244" t="s">
        <v>339</v>
      </c>
      <c r="F757" s="244"/>
      <c r="G757" s="81" t="s">
        <v>365</v>
      </c>
      <c r="H757" s="82">
        <v>1.5362</v>
      </c>
      <c r="I757" s="83">
        <v>17.54</v>
      </c>
      <c r="J757" s="83">
        <v>26.94</v>
      </c>
    </row>
    <row r="758" spans="1:10" ht="24" customHeight="1" x14ac:dyDescent="0.2">
      <c r="A758" s="79" t="s">
        <v>362</v>
      </c>
      <c r="B758" s="80" t="s">
        <v>370</v>
      </c>
      <c r="C758" s="79" t="s">
        <v>49</v>
      </c>
      <c r="D758" s="79" t="s">
        <v>371</v>
      </c>
      <c r="E758" s="244" t="s">
        <v>339</v>
      </c>
      <c r="F758" s="244"/>
      <c r="G758" s="81" t="s">
        <v>365</v>
      </c>
      <c r="H758" s="82">
        <v>1.5362</v>
      </c>
      <c r="I758" s="83">
        <v>22.33</v>
      </c>
      <c r="J758" s="83">
        <v>34.299999999999997</v>
      </c>
    </row>
    <row r="759" spans="1:10" ht="24" customHeight="1" x14ac:dyDescent="0.2">
      <c r="A759" s="79" t="s">
        <v>341</v>
      </c>
      <c r="B759" s="80" t="s">
        <v>935</v>
      </c>
      <c r="C759" s="79" t="s">
        <v>49</v>
      </c>
      <c r="D759" s="79" t="s">
        <v>936</v>
      </c>
      <c r="E759" s="244" t="s">
        <v>377</v>
      </c>
      <c r="F759" s="244"/>
      <c r="G759" s="81" t="s">
        <v>132</v>
      </c>
      <c r="H759" s="82">
        <v>48.750700000000002</v>
      </c>
      <c r="I759" s="83">
        <v>0.68</v>
      </c>
      <c r="J759" s="83">
        <v>33.15</v>
      </c>
    </row>
    <row r="760" spans="1:10" ht="24" customHeight="1" x14ac:dyDescent="0.2">
      <c r="A760" s="84"/>
      <c r="B760" s="84"/>
      <c r="C760" s="84"/>
      <c r="D760" s="84"/>
      <c r="E760" s="84" t="s">
        <v>344</v>
      </c>
      <c r="F760" s="85">
        <v>32.641457100591715</v>
      </c>
      <c r="G760" s="84" t="s">
        <v>345</v>
      </c>
      <c r="H760" s="85">
        <v>37.97</v>
      </c>
      <c r="I760" s="84" t="s">
        <v>346</v>
      </c>
      <c r="J760" s="85">
        <v>70.61</v>
      </c>
    </row>
    <row r="761" spans="1:10" ht="24" customHeight="1" thickBot="1" x14ac:dyDescent="0.25">
      <c r="A761" s="84"/>
      <c r="B761" s="84"/>
      <c r="C761" s="84"/>
      <c r="D761" s="84"/>
      <c r="E761" s="84" t="s">
        <v>347</v>
      </c>
      <c r="F761" s="85">
        <v>43.76</v>
      </c>
      <c r="G761" s="84"/>
      <c r="H761" s="245" t="s">
        <v>348</v>
      </c>
      <c r="I761" s="245"/>
      <c r="J761" s="85">
        <v>209.8</v>
      </c>
    </row>
    <row r="762" spans="1:10" ht="24" customHeight="1" thickTop="1" x14ac:dyDescent="0.2">
      <c r="A762" s="72"/>
      <c r="B762" s="72"/>
      <c r="C762" s="72"/>
      <c r="D762" s="72"/>
      <c r="E762" s="72"/>
      <c r="F762" s="72"/>
      <c r="G762" s="72"/>
      <c r="H762" s="72"/>
      <c r="I762" s="72"/>
      <c r="J762" s="72"/>
    </row>
    <row r="763" spans="1:10" ht="24" customHeight="1" x14ac:dyDescent="0.2">
      <c r="A763" s="86"/>
      <c r="B763" s="87" t="s">
        <v>329</v>
      </c>
      <c r="C763" s="86" t="s">
        <v>330</v>
      </c>
      <c r="D763" s="86" t="s">
        <v>331</v>
      </c>
      <c r="E763" s="246" t="s">
        <v>332</v>
      </c>
      <c r="F763" s="246"/>
      <c r="G763" s="88" t="s">
        <v>333</v>
      </c>
      <c r="H763" s="87" t="s">
        <v>334</v>
      </c>
      <c r="I763" s="87" t="s">
        <v>335</v>
      </c>
      <c r="J763" s="87" t="s">
        <v>258</v>
      </c>
    </row>
    <row r="764" spans="1:10" ht="24" customHeight="1" x14ac:dyDescent="0.2">
      <c r="A764" s="67" t="s">
        <v>336</v>
      </c>
      <c r="B764" s="68" t="s">
        <v>555</v>
      </c>
      <c r="C764" s="67" t="s">
        <v>49</v>
      </c>
      <c r="D764" s="67" t="s">
        <v>556</v>
      </c>
      <c r="E764" s="247" t="s">
        <v>339</v>
      </c>
      <c r="F764" s="247"/>
      <c r="G764" s="69" t="s">
        <v>365</v>
      </c>
      <c r="H764" s="70">
        <v>1</v>
      </c>
      <c r="I764" s="71">
        <v>22.15</v>
      </c>
      <c r="J764" s="71">
        <v>22.15</v>
      </c>
    </row>
    <row r="765" spans="1:10" ht="24" customHeight="1" x14ac:dyDescent="0.2">
      <c r="A765" s="79" t="s">
        <v>362</v>
      </c>
      <c r="B765" s="80" t="s">
        <v>937</v>
      </c>
      <c r="C765" s="79" t="s">
        <v>49</v>
      </c>
      <c r="D765" s="79" t="s">
        <v>938</v>
      </c>
      <c r="E765" s="244" t="s">
        <v>339</v>
      </c>
      <c r="F765" s="244"/>
      <c r="G765" s="81" t="s">
        <v>365</v>
      </c>
      <c r="H765" s="82">
        <v>1</v>
      </c>
      <c r="I765" s="83">
        <v>0.17</v>
      </c>
      <c r="J765" s="83">
        <v>0.17</v>
      </c>
    </row>
    <row r="766" spans="1:10" ht="24" customHeight="1" x14ac:dyDescent="0.2">
      <c r="A766" s="79" t="s">
        <v>341</v>
      </c>
      <c r="B766" s="80" t="s">
        <v>854</v>
      </c>
      <c r="C766" s="79" t="s">
        <v>49</v>
      </c>
      <c r="D766" s="79" t="s">
        <v>855</v>
      </c>
      <c r="E766" s="244" t="s">
        <v>423</v>
      </c>
      <c r="F766" s="244"/>
      <c r="G766" s="81" t="s">
        <v>365</v>
      </c>
      <c r="H766" s="82">
        <v>1</v>
      </c>
      <c r="I766" s="83">
        <v>2.37</v>
      </c>
      <c r="J766" s="83">
        <v>2.37</v>
      </c>
    </row>
    <row r="767" spans="1:10" x14ac:dyDescent="0.2">
      <c r="A767" s="79" t="s">
        <v>341</v>
      </c>
      <c r="B767" s="80" t="s">
        <v>939</v>
      </c>
      <c r="C767" s="79" t="s">
        <v>49</v>
      </c>
      <c r="D767" s="79" t="s">
        <v>940</v>
      </c>
      <c r="E767" s="244" t="s">
        <v>418</v>
      </c>
      <c r="F767" s="244"/>
      <c r="G767" s="81" t="s">
        <v>365</v>
      </c>
      <c r="H767" s="82">
        <v>1</v>
      </c>
      <c r="I767" s="83">
        <v>16.649999999999999</v>
      </c>
      <c r="J767" s="83">
        <v>16.649999999999999</v>
      </c>
    </row>
    <row r="768" spans="1:10" ht="25.5" x14ac:dyDescent="0.2">
      <c r="A768" s="79" t="s">
        <v>341</v>
      </c>
      <c r="B768" s="80" t="s">
        <v>866</v>
      </c>
      <c r="C768" s="79" t="s">
        <v>49</v>
      </c>
      <c r="D768" s="79" t="s">
        <v>867</v>
      </c>
      <c r="E768" s="244" t="s">
        <v>374</v>
      </c>
      <c r="F768" s="244"/>
      <c r="G768" s="81" t="s">
        <v>365</v>
      </c>
      <c r="H768" s="82">
        <v>1</v>
      </c>
      <c r="I768" s="83">
        <v>1.05</v>
      </c>
      <c r="J768" s="83">
        <v>1.05</v>
      </c>
    </row>
    <row r="769" spans="1:10" ht="0.95" customHeight="1" x14ac:dyDescent="0.2">
      <c r="A769" s="79" t="s">
        <v>341</v>
      </c>
      <c r="B769" s="80" t="s">
        <v>868</v>
      </c>
      <c r="C769" s="79" t="s">
        <v>49</v>
      </c>
      <c r="D769" s="79" t="s">
        <v>869</v>
      </c>
      <c r="E769" s="244" t="s">
        <v>374</v>
      </c>
      <c r="F769" s="244"/>
      <c r="G769" s="81" t="s">
        <v>365</v>
      </c>
      <c r="H769" s="82">
        <v>1</v>
      </c>
      <c r="I769" s="83">
        <v>0.38</v>
      </c>
      <c r="J769" s="83">
        <v>0.38</v>
      </c>
    </row>
    <row r="770" spans="1:10" ht="18" customHeight="1" x14ac:dyDescent="0.2">
      <c r="A770" s="79" t="s">
        <v>341</v>
      </c>
      <c r="B770" s="80" t="s">
        <v>421</v>
      </c>
      <c r="C770" s="79" t="s">
        <v>49</v>
      </c>
      <c r="D770" s="79" t="s">
        <v>422</v>
      </c>
      <c r="E770" s="244" t="s">
        <v>423</v>
      </c>
      <c r="F770" s="244"/>
      <c r="G770" s="81" t="s">
        <v>365</v>
      </c>
      <c r="H770" s="82">
        <v>1</v>
      </c>
      <c r="I770" s="83">
        <v>0.55000000000000004</v>
      </c>
      <c r="J770" s="83">
        <v>0.55000000000000004</v>
      </c>
    </row>
    <row r="771" spans="1:10" ht="24" customHeight="1" x14ac:dyDescent="0.2">
      <c r="A771" s="79" t="s">
        <v>341</v>
      </c>
      <c r="B771" s="80" t="s">
        <v>424</v>
      </c>
      <c r="C771" s="79" t="s">
        <v>49</v>
      </c>
      <c r="D771" s="79" t="s">
        <v>425</v>
      </c>
      <c r="E771" s="244" t="s">
        <v>426</v>
      </c>
      <c r="F771" s="244"/>
      <c r="G771" s="81" t="s">
        <v>365</v>
      </c>
      <c r="H771" s="82">
        <v>1</v>
      </c>
      <c r="I771" s="83">
        <v>0.06</v>
      </c>
      <c r="J771" s="83">
        <v>0.06</v>
      </c>
    </row>
    <row r="772" spans="1:10" ht="24" customHeight="1" x14ac:dyDescent="0.2">
      <c r="A772" s="79" t="s">
        <v>341</v>
      </c>
      <c r="B772" s="80" t="s">
        <v>860</v>
      </c>
      <c r="C772" s="79" t="s">
        <v>49</v>
      </c>
      <c r="D772" s="79" t="s">
        <v>861</v>
      </c>
      <c r="E772" s="244" t="s">
        <v>343</v>
      </c>
      <c r="F772" s="244"/>
      <c r="G772" s="81" t="s">
        <v>365</v>
      </c>
      <c r="H772" s="82">
        <v>1</v>
      </c>
      <c r="I772" s="83">
        <v>0.92</v>
      </c>
      <c r="J772" s="83">
        <v>0.92</v>
      </c>
    </row>
    <row r="773" spans="1:10" ht="24" customHeight="1" x14ac:dyDescent="0.2">
      <c r="A773" s="84"/>
      <c r="B773" s="84"/>
      <c r="C773" s="84"/>
      <c r="D773" s="84"/>
      <c r="E773" s="84" t="s">
        <v>344</v>
      </c>
      <c r="F773" s="85">
        <v>7.7755178000000003</v>
      </c>
      <c r="G773" s="84" t="s">
        <v>345</v>
      </c>
      <c r="H773" s="85">
        <v>9.0399999999999991</v>
      </c>
      <c r="I773" s="84" t="s">
        <v>346</v>
      </c>
      <c r="J773" s="85">
        <v>16.82</v>
      </c>
    </row>
    <row r="774" spans="1:10" ht="24" customHeight="1" thickBot="1" x14ac:dyDescent="0.25">
      <c r="A774" s="84"/>
      <c r="B774" s="84"/>
      <c r="C774" s="84"/>
      <c r="D774" s="84"/>
      <c r="E774" s="84" t="s">
        <v>347</v>
      </c>
      <c r="F774" s="85">
        <v>5.83</v>
      </c>
      <c r="G774" s="84"/>
      <c r="H774" s="245" t="s">
        <v>348</v>
      </c>
      <c r="I774" s="245"/>
      <c r="J774" s="85">
        <v>27.98</v>
      </c>
    </row>
    <row r="775" spans="1:10" ht="24" customHeight="1" thickTop="1" x14ac:dyDescent="0.2">
      <c r="A775" s="72"/>
      <c r="B775" s="72"/>
      <c r="C775" s="72"/>
      <c r="D775" s="72"/>
      <c r="E775" s="72"/>
      <c r="F775" s="72"/>
      <c r="G775" s="72"/>
      <c r="H775" s="72"/>
      <c r="I775" s="72"/>
      <c r="J775" s="72"/>
    </row>
    <row r="776" spans="1:10" ht="24" customHeight="1" x14ac:dyDescent="0.2">
      <c r="A776" s="86"/>
      <c r="B776" s="87" t="s">
        <v>329</v>
      </c>
      <c r="C776" s="86" t="s">
        <v>330</v>
      </c>
      <c r="D776" s="86" t="s">
        <v>331</v>
      </c>
      <c r="E776" s="246" t="s">
        <v>332</v>
      </c>
      <c r="F776" s="246"/>
      <c r="G776" s="88" t="s">
        <v>333</v>
      </c>
      <c r="H776" s="87" t="s">
        <v>334</v>
      </c>
      <c r="I776" s="87" t="s">
        <v>335</v>
      </c>
      <c r="J776" s="87" t="s">
        <v>258</v>
      </c>
    </row>
    <row r="777" spans="1:10" ht="24" customHeight="1" x14ac:dyDescent="0.2">
      <c r="A777" s="67" t="s">
        <v>336</v>
      </c>
      <c r="B777" s="68" t="s">
        <v>363</v>
      </c>
      <c r="C777" s="67" t="s">
        <v>49</v>
      </c>
      <c r="D777" s="67" t="s">
        <v>364</v>
      </c>
      <c r="E777" s="247" t="s">
        <v>339</v>
      </c>
      <c r="F777" s="247"/>
      <c r="G777" s="69" t="s">
        <v>365</v>
      </c>
      <c r="H777" s="70">
        <v>1</v>
      </c>
      <c r="I777" s="71">
        <v>22.11</v>
      </c>
      <c r="J777" s="71">
        <v>22.11</v>
      </c>
    </row>
    <row r="778" spans="1:10" ht="24" customHeight="1" x14ac:dyDescent="0.2">
      <c r="A778" s="79" t="s">
        <v>362</v>
      </c>
      <c r="B778" s="80" t="s">
        <v>941</v>
      </c>
      <c r="C778" s="79" t="s">
        <v>49</v>
      </c>
      <c r="D778" s="79" t="s">
        <v>942</v>
      </c>
      <c r="E778" s="244" t="s">
        <v>339</v>
      </c>
      <c r="F778" s="244"/>
      <c r="G778" s="81" t="s">
        <v>365</v>
      </c>
      <c r="H778" s="82">
        <v>1</v>
      </c>
      <c r="I778" s="83">
        <v>0.13</v>
      </c>
      <c r="J778" s="83">
        <v>0.13</v>
      </c>
    </row>
    <row r="779" spans="1:10" ht="24" customHeight="1" x14ac:dyDescent="0.2">
      <c r="A779" s="79" t="s">
        <v>341</v>
      </c>
      <c r="B779" s="80" t="s">
        <v>854</v>
      </c>
      <c r="C779" s="79" t="s">
        <v>49</v>
      </c>
      <c r="D779" s="79" t="s">
        <v>855</v>
      </c>
      <c r="E779" s="244" t="s">
        <v>423</v>
      </c>
      <c r="F779" s="244"/>
      <c r="G779" s="81" t="s">
        <v>365</v>
      </c>
      <c r="H779" s="82">
        <v>1</v>
      </c>
      <c r="I779" s="83">
        <v>2.37</v>
      </c>
      <c r="J779" s="83">
        <v>2.37</v>
      </c>
    </row>
    <row r="780" spans="1:10" x14ac:dyDescent="0.2">
      <c r="A780" s="79" t="s">
        <v>341</v>
      </c>
      <c r="B780" s="80" t="s">
        <v>943</v>
      </c>
      <c r="C780" s="79" t="s">
        <v>49</v>
      </c>
      <c r="D780" s="79" t="s">
        <v>944</v>
      </c>
      <c r="E780" s="244" t="s">
        <v>418</v>
      </c>
      <c r="F780" s="244"/>
      <c r="G780" s="81" t="s">
        <v>365</v>
      </c>
      <c r="H780" s="82">
        <v>1</v>
      </c>
      <c r="I780" s="83">
        <v>16.649999999999999</v>
      </c>
      <c r="J780" s="83">
        <v>16.649999999999999</v>
      </c>
    </row>
    <row r="781" spans="1:10" ht="25.5" x14ac:dyDescent="0.2">
      <c r="A781" s="79" t="s">
        <v>341</v>
      </c>
      <c r="B781" s="80" t="s">
        <v>866</v>
      </c>
      <c r="C781" s="79" t="s">
        <v>49</v>
      </c>
      <c r="D781" s="79" t="s">
        <v>867</v>
      </c>
      <c r="E781" s="244" t="s">
        <v>374</v>
      </c>
      <c r="F781" s="244"/>
      <c r="G781" s="81" t="s">
        <v>365</v>
      </c>
      <c r="H781" s="82">
        <v>1</v>
      </c>
      <c r="I781" s="83">
        <v>1.05</v>
      </c>
      <c r="J781" s="83">
        <v>1.05</v>
      </c>
    </row>
    <row r="782" spans="1:10" ht="0.95" customHeight="1" x14ac:dyDescent="0.2">
      <c r="A782" s="79" t="s">
        <v>341</v>
      </c>
      <c r="B782" s="80" t="s">
        <v>868</v>
      </c>
      <c r="C782" s="79" t="s">
        <v>49</v>
      </c>
      <c r="D782" s="79" t="s">
        <v>869</v>
      </c>
      <c r="E782" s="244" t="s">
        <v>374</v>
      </c>
      <c r="F782" s="244"/>
      <c r="G782" s="81" t="s">
        <v>365</v>
      </c>
      <c r="H782" s="82">
        <v>1</v>
      </c>
      <c r="I782" s="83">
        <v>0.38</v>
      </c>
      <c r="J782" s="83">
        <v>0.38</v>
      </c>
    </row>
    <row r="783" spans="1:10" ht="18" customHeight="1" x14ac:dyDescent="0.2">
      <c r="A783" s="79" t="s">
        <v>341</v>
      </c>
      <c r="B783" s="80" t="s">
        <v>421</v>
      </c>
      <c r="C783" s="79" t="s">
        <v>49</v>
      </c>
      <c r="D783" s="79" t="s">
        <v>422</v>
      </c>
      <c r="E783" s="244" t="s">
        <v>423</v>
      </c>
      <c r="F783" s="244"/>
      <c r="G783" s="81" t="s">
        <v>365</v>
      </c>
      <c r="H783" s="82">
        <v>1</v>
      </c>
      <c r="I783" s="83">
        <v>0.55000000000000004</v>
      </c>
      <c r="J783" s="83">
        <v>0.55000000000000004</v>
      </c>
    </row>
    <row r="784" spans="1:10" ht="36" customHeight="1" x14ac:dyDescent="0.2">
      <c r="A784" s="79" t="s">
        <v>341</v>
      </c>
      <c r="B784" s="80" t="s">
        <v>424</v>
      </c>
      <c r="C784" s="79" t="s">
        <v>49</v>
      </c>
      <c r="D784" s="79" t="s">
        <v>425</v>
      </c>
      <c r="E784" s="244" t="s">
        <v>426</v>
      </c>
      <c r="F784" s="244"/>
      <c r="G784" s="81" t="s">
        <v>365</v>
      </c>
      <c r="H784" s="82">
        <v>1</v>
      </c>
      <c r="I784" s="83">
        <v>0.06</v>
      </c>
      <c r="J784" s="83">
        <v>0.06</v>
      </c>
    </row>
    <row r="785" spans="1:10" ht="24" customHeight="1" x14ac:dyDescent="0.2">
      <c r="A785" s="79" t="s">
        <v>341</v>
      </c>
      <c r="B785" s="80" t="s">
        <v>860</v>
      </c>
      <c r="C785" s="79" t="s">
        <v>49</v>
      </c>
      <c r="D785" s="79" t="s">
        <v>861</v>
      </c>
      <c r="E785" s="244" t="s">
        <v>343</v>
      </c>
      <c r="F785" s="244"/>
      <c r="G785" s="81" t="s">
        <v>365</v>
      </c>
      <c r="H785" s="82">
        <v>1</v>
      </c>
      <c r="I785" s="83">
        <v>0.92</v>
      </c>
      <c r="J785" s="83">
        <v>0.92</v>
      </c>
    </row>
    <row r="786" spans="1:10" ht="24" customHeight="1" x14ac:dyDescent="0.2">
      <c r="A786" s="84"/>
      <c r="B786" s="84"/>
      <c r="C786" s="84"/>
      <c r="D786" s="84"/>
      <c r="E786" s="84" t="s">
        <v>344</v>
      </c>
      <c r="F786" s="85">
        <v>7.7570265999999997</v>
      </c>
      <c r="G786" s="84" t="s">
        <v>345</v>
      </c>
      <c r="H786" s="85">
        <v>9.02</v>
      </c>
      <c r="I786" s="84" t="s">
        <v>346</v>
      </c>
      <c r="J786" s="85">
        <v>16.78</v>
      </c>
    </row>
    <row r="787" spans="1:10" ht="24" customHeight="1" thickBot="1" x14ac:dyDescent="0.25">
      <c r="A787" s="84"/>
      <c r="B787" s="84"/>
      <c r="C787" s="84"/>
      <c r="D787" s="84"/>
      <c r="E787" s="84" t="s">
        <v>347</v>
      </c>
      <c r="F787" s="85">
        <v>5.82</v>
      </c>
      <c r="G787" s="84"/>
      <c r="H787" s="245" t="s">
        <v>348</v>
      </c>
      <c r="I787" s="245"/>
      <c r="J787" s="85">
        <v>27.93</v>
      </c>
    </row>
    <row r="788" spans="1:10" ht="24" customHeight="1" thickTop="1" x14ac:dyDescent="0.2">
      <c r="A788" s="72"/>
      <c r="B788" s="72"/>
      <c r="C788" s="72"/>
      <c r="D788" s="72"/>
      <c r="E788" s="72"/>
      <c r="F788" s="72"/>
      <c r="G788" s="72"/>
      <c r="H788" s="72"/>
      <c r="I788" s="72"/>
      <c r="J788" s="72"/>
    </row>
    <row r="789" spans="1:10" ht="24" customHeight="1" x14ac:dyDescent="0.2">
      <c r="A789" s="86"/>
      <c r="B789" s="87" t="s">
        <v>329</v>
      </c>
      <c r="C789" s="86" t="s">
        <v>330</v>
      </c>
      <c r="D789" s="86" t="s">
        <v>331</v>
      </c>
      <c r="E789" s="246" t="s">
        <v>332</v>
      </c>
      <c r="F789" s="246"/>
      <c r="G789" s="88" t="s">
        <v>333</v>
      </c>
      <c r="H789" s="87" t="s">
        <v>334</v>
      </c>
      <c r="I789" s="87" t="s">
        <v>335</v>
      </c>
      <c r="J789" s="87" t="s">
        <v>258</v>
      </c>
    </row>
    <row r="790" spans="1:10" ht="48" customHeight="1" x14ac:dyDescent="0.2">
      <c r="A790" s="67" t="s">
        <v>336</v>
      </c>
      <c r="B790" s="68" t="s">
        <v>945</v>
      </c>
      <c r="C790" s="67" t="s">
        <v>49</v>
      </c>
      <c r="D790" s="67" t="s">
        <v>946</v>
      </c>
      <c r="E790" s="247" t="s">
        <v>360</v>
      </c>
      <c r="F790" s="247"/>
      <c r="G790" s="69" t="s">
        <v>361</v>
      </c>
      <c r="H790" s="70">
        <v>1</v>
      </c>
      <c r="I790" s="71">
        <v>506.05</v>
      </c>
      <c r="J790" s="71">
        <v>506.05</v>
      </c>
    </row>
    <row r="791" spans="1:10" ht="48" customHeight="1" x14ac:dyDescent="0.2">
      <c r="A791" s="79" t="s">
        <v>362</v>
      </c>
      <c r="B791" s="80" t="s">
        <v>366</v>
      </c>
      <c r="C791" s="79" t="s">
        <v>49</v>
      </c>
      <c r="D791" s="79" t="s">
        <v>367</v>
      </c>
      <c r="E791" s="244" t="s">
        <v>339</v>
      </c>
      <c r="F791" s="244"/>
      <c r="G791" s="81" t="s">
        <v>365</v>
      </c>
      <c r="H791" s="82">
        <v>1.9792000000000001</v>
      </c>
      <c r="I791" s="83">
        <v>17.54</v>
      </c>
      <c r="J791" s="83">
        <v>34.71</v>
      </c>
    </row>
    <row r="792" spans="1:10" ht="25.5" x14ac:dyDescent="0.2">
      <c r="A792" s="79" t="s">
        <v>362</v>
      </c>
      <c r="B792" s="80" t="s">
        <v>888</v>
      </c>
      <c r="C792" s="79" t="s">
        <v>49</v>
      </c>
      <c r="D792" s="79" t="s">
        <v>889</v>
      </c>
      <c r="E792" s="244" t="s">
        <v>339</v>
      </c>
      <c r="F792" s="244"/>
      <c r="G792" s="81" t="s">
        <v>365</v>
      </c>
      <c r="H792" s="82">
        <v>1.2501</v>
      </c>
      <c r="I792" s="83">
        <v>17.11</v>
      </c>
      <c r="J792" s="83">
        <v>21.38</v>
      </c>
    </row>
    <row r="793" spans="1:10" ht="25.5" x14ac:dyDescent="0.2">
      <c r="A793" s="79" t="s">
        <v>341</v>
      </c>
      <c r="B793" s="80" t="s">
        <v>882</v>
      </c>
      <c r="C793" s="79" t="s">
        <v>49</v>
      </c>
      <c r="D793" s="79" t="s">
        <v>883</v>
      </c>
      <c r="E793" s="244" t="s">
        <v>377</v>
      </c>
      <c r="F793" s="244"/>
      <c r="G793" s="81" t="s">
        <v>361</v>
      </c>
      <c r="H793" s="82">
        <v>0.72750000000000004</v>
      </c>
      <c r="I793" s="83">
        <v>52.5</v>
      </c>
      <c r="J793" s="83">
        <v>38.19</v>
      </c>
    </row>
    <row r="794" spans="1:10" ht="0.95" customHeight="1" x14ac:dyDescent="0.2">
      <c r="A794" s="79" t="s">
        <v>341</v>
      </c>
      <c r="B794" s="80" t="s">
        <v>476</v>
      </c>
      <c r="C794" s="79" t="s">
        <v>49</v>
      </c>
      <c r="D794" s="79" t="s">
        <v>477</v>
      </c>
      <c r="E794" s="244" t="s">
        <v>377</v>
      </c>
      <c r="F794" s="244"/>
      <c r="G794" s="81" t="s">
        <v>340</v>
      </c>
      <c r="H794" s="82">
        <v>364.94330000000002</v>
      </c>
      <c r="I794" s="83">
        <v>0.97</v>
      </c>
      <c r="J794" s="83">
        <v>353.99</v>
      </c>
    </row>
    <row r="795" spans="1:10" ht="18" customHeight="1" x14ac:dyDescent="0.2">
      <c r="A795" s="79" t="s">
        <v>341</v>
      </c>
      <c r="B795" s="80" t="s">
        <v>947</v>
      </c>
      <c r="C795" s="79" t="s">
        <v>49</v>
      </c>
      <c r="D795" s="79" t="s">
        <v>948</v>
      </c>
      <c r="E795" s="244" t="s">
        <v>377</v>
      </c>
      <c r="F795" s="244"/>
      <c r="G795" s="81" t="s">
        <v>361</v>
      </c>
      <c r="H795" s="82">
        <v>0.59719999999999995</v>
      </c>
      <c r="I795" s="83">
        <v>89.53</v>
      </c>
      <c r="J795" s="83">
        <v>53.46</v>
      </c>
    </row>
    <row r="796" spans="1:10" ht="24" customHeight="1" x14ac:dyDescent="0.2">
      <c r="A796" s="79" t="s">
        <v>341</v>
      </c>
      <c r="B796" s="80" t="s">
        <v>949</v>
      </c>
      <c r="C796" s="79" t="s">
        <v>338</v>
      </c>
      <c r="D796" s="79" t="s">
        <v>950</v>
      </c>
      <c r="E796" s="244" t="s">
        <v>533</v>
      </c>
      <c r="F796" s="244"/>
      <c r="G796" s="81" t="s">
        <v>534</v>
      </c>
      <c r="H796" s="82">
        <v>0.64339999999999997</v>
      </c>
      <c r="I796" s="83">
        <v>5.38</v>
      </c>
      <c r="J796" s="83">
        <v>3.46</v>
      </c>
    </row>
    <row r="797" spans="1:10" ht="24" customHeight="1" x14ac:dyDescent="0.2">
      <c r="A797" s="79" t="s">
        <v>341</v>
      </c>
      <c r="B797" s="80" t="s">
        <v>951</v>
      </c>
      <c r="C797" s="79" t="s">
        <v>338</v>
      </c>
      <c r="D797" s="79" t="s">
        <v>952</v>
      </c>
      <c r="E797" s="244" t="s">
        <v>533</v>
      </c>
      <c r="F797" s="244"/>
      <c r="G797" s="81" t="s">
        <v>539</v>
      </c>
      <c r="H797" s="82">
        <v>0.60670000000000002</v>
      </c>
      <c r="I797" s="83">
        <v>1.43</v>
      </c>
      <c r="J797" s="83">
        <v>0.86</v>
      </c>
    </row>
    <row r="798" spans="1:10" ht="24" customHeight="1" x14ac:dyDescent="0.2">
      <c r="A798" s="84"/>
      <c r="B798" s="84"/>
      <c r="C798" s="84"/>
      <c r="D798" s="84"/>
      <c r="E798" s="84" t="s">
        <v>344</v>
      </c>
      <c r="F798" s="85">
        <v>18.440273668639055</v>
      </c>
      <c r="G798" s="84" t="s">
        <v>345</v>
      </c>
      <c r="H798" s="85">
        <v>21.45</v>
      </c>
      <c r="I798" s="84" t="s">
        <v>346</v>
      </c>
      <c r="J798" s="85">
        <v>39.89</v>
      </c>
    </row>
    <row r="799" spans="1:10" ht="24" customHeight="1" thickBot="1" x14ac:dyDescent="0.25">
      <c r="A799" s="84"/>
      <c r="B799" s="84"/>
      <c r="C799" s="84"/>
      <c r="D799" s="84"/>
      <c r="E799" s="84" t="s">
        <v>347</v>
      </c>
      <c r="F799" s="85">
        <v>133.38999999999999</v>
      </c>
      <c r="G799" s="84"/>
      <c r="H799" s="245" t="s">
        <v>348</v>
      </c>
      <c r="I799" s="245"/>
      <c r="J799" s="85">
        <v>639.44000000000005</v>
      </c>
    </row>
    <row r="800" spans="1:10" ht="24" customHeight="1" thickTop="1" x14ac:dyDescent="0.2">
      <c r="A800" s="72"/>
      <c r="B800" s="72"/>
      <c r="C800" s="72"/>
      <c r="D800" s="72"/>
      <c r="E800" s="72"/>
      <c r="F800" s="72"/>
      <c r="G800" s="72"/>
      <c r="H800" s="72"/>
      <c r="I800" s="72"/>
      <c r="J800" s="72"/>
    </row>
    <row r="801" spans="1:10" ht="24" customHeight="1" x14ac:dyDescent="0.2">
      <c r="A801" s="86"/>
      <c r="B801" s="87" t="s">
        <v>329</v>
      </c>
      <c r="C801" s="86" t="s">
        <v>330</v>
      </c>
      <c r="D801" s="86" t="s">
        <v>331</v>
      </c>
      <c r="E801" s="246" t="s">
        <v>332</v>
      </c>
      <c r="F801" s="246"/>
      <c r="G801" s="88" t="s">
        <v>333</v>
      </c>
      <c r="H801" s="87" t="s">
        <v>334</v>
      </c>
      <c r="I801" s="87" t="s">
        <v>335</v>
      </c>
      <c r="J801" s="87" t="s">
        <v>258</v>
      </c>
    </row>
    <row r="802" spans="1:10" ht="48" customHeight="1" x14ac:dyDescent="0.2">
      <c r="A802" s="67" t="s">
        <v>336</v>
      </c>
      <c r="B802" s="68" t="s">
        <v>550</v>
      </c>
      <c r="C802" s="67" t="s">
        <v>49</v>
      </c>
      <c r="D802" s="67" t="s">
        <v>551</v>
      </c>
      <c r="E802" s="247" t="s">
        <v>360</v>
      </c>
      <c r="F802" s="247"/>
      <c r="G802" s="69" t="s">
        <v>361</v>
      </c>
      <c r="H802" s="70">
        <v>1</v>
      </c>
      <c r="I802" s="71">
        <v>511.64</v>
      </c>
      <c r="J802" s="71">
        <v>511.64</v>
      </c>
    </row>
    <row r="803" spans="1:10" ht="25.5" x14ac:dyDescent="0.2">
      <c r="A803" s="79" t="s">
        <v>362</v>
      </c>
      <c r="B803" s="80" t="s">
        <v>366</v>
      </c>
      <c r="C803" s="79" t="s">
        <v>49</v>
      </c>
      <c r="D803" s="79" t="s">
        <v>367</v>
      </c>
      <c r="E803" s="244" t="s">
        <v>339</v>
      </c>
      <c r="F803" s="244"/>
      <c r="G803" s="81" t="s">
        <v>365</v>
      </c>
      <c r="H803" s="82">
        <v>6</v>
      </c>
      <c r="I803" s="83">
        <v>17.54</v>
      </c>
      <c r="J803" s="83">
        <v>105.24</v>
      </c>
    </row>
    <row r="804" spans="1:10" ht="25.5" x14ac:dyDescent="0.2">
      <c r="A804" s="79" t="s">
        <v>341</v>
      </c>
      <c r="B804" s="80" t="s">
        <v>468</v>
      </c>
      <c r="C804" s="79" t="s">
        <v>49</v>
      </c>
      <c r="D804" s="79" t="s">
        <v>469</v>
      </c>
      <c r="E804" s="244" t="s">
        <v>377</v>
      </c>
      <c r="F804" s="244"/>
      <c r="G804" s="81" t="s">
        <v>361</v>
      </c>
      <c r="H804" s="82">
        <v>0.91259999999999997</v>
      </c>
      <c r="I804" s="83">
        <v>50</v>
      </c>
      <c r="J804" s="83">
        <v>45.63</v>
      </c>
    </row>
    <row r="805" spans="1:10" ht="0.95" customHeight="1" x14ac:dyDescent="0.2">
      <c r="A805" s="79" t="s">
        <v>341</v>
      </c>
      <c r="B805" s="80" t="s">
        <v>476</v>
      </c>
      <c r="C805" s="79" t="s">
        <v>49</v>
      </c>
      <c r="D805" s="79" t="s">
        <v>477</v>
      </c>
      <c r="E805" s="244" t="s">
        <v>377</v>
      </c>
      <c r="F805" s="244"/>
      <c r="G805" s="81" t="s">
        <v>340</v>
      </c>
      <c r="H805" s="82">
        <v>293</v>
      </c>
      <c r="I805" s="83">
        <v>0.97</v>
      </c>
      <c r="J805" s="83">
        <v>284.20999999999998</v>
      </c>
    </row>
    <row r="806" spans="1:10" ht="18" customHeight="1" x14ac:dyDescent="0.2">
      <c r="A806" s="79" t="s">
        <v>341</v>
      </c>
      <c r="B806" s="80" t="s">
        <v>953</v>
      </c>
      <c r="C806" s="79" t="s">
        <v>49</v>
      </c>
      <c r="D806" s="79" t="s">
        <v>954</v>
      </c>
      <c r="E806" s="244" t="s">
        <v>377</v>
      </c>
      <c r="F806" s="244"/>
      <c r="G806" s="81" t="s">
        <v>361</v>
      </c>
      <c r="H806" s="82">
        <v>0.627</v>
      </c>
      <c r="I806" s="83">
        <v>90</v>
      </c>
      <c r="J806" s="83">
        <v>56.43</v>
      </c>
    </row>
    <row r="807" spans="1:10" ht="36" customHeight="1" x14ac:dyDescent="0.2">
      <c r="A807" s="79" t="s">
        <v>341</v>
      </c>
      <c r="B807" s="80" t="s">
        <v>947</v>
      </c>
      <c r="C807" s="79" t="s">
        <v>49</v>
      </c>
      <c r="D807" s="79" t="s">
        <v>948</v>
      </c>
      <c r="E807" s="244" t="s">
        <v>377</v>
      </c>
      <c r="F807" s="244"/>
      <c r="G807" s="81" t="s">
        <v>361</v>
      </c>
      <c r="H807" s="82">
        <v>0.20899999999999999</v>
      </c>
      <c r="I807" s="83">
        <v>89.53</v>
      </c>
      <c r="J807" s="83">
        <v>18.71</v>
      </c>
    </row>
    <row r="808" spans="1:10" ht="24" customHeight="1" x14ac:dyDescent="0.2">
      <c r="A808" s="79" t="s">
        <v>341</v>
      </c>
      <c r="B808" s="80" t="s">
        <v>890</v>
      </c>
      <c r="C808" s="79" t="s">
        <v>338</v>
      </c>
      <c r="D808" s="79" t="s">
        <v>891</v>
      </c>
      <c r="E808" s="244" t="s">
        <v>533</v>
      </c>
      <c r="F808" s="244"/>
      <c r="G808" s="81" t="s">
        <v>534</v>
      </c>
      <c r="H808" s="82">
        <v>0.71399999999999997</v>
      </c>
      <c r="I808" s="83">
        <v>2</v>
      </c>
      <c r="J808" s="83">
        <v>1.42</v>
      </c>
    </row>
    <row r="809" spans="1:10" ht="24" customHeight="1" x14ac:dyDescent="0.2">
      <c r="A809" s="84"/>
      <c r="B809" s="84"/>
      <c r="C809" s="84"/>
      <c r="D809" s="84"/>
      <c r="E809" s="84" t="s">
        <v>344</v>
      </c>
      <c r="F809" s="85">
        <v>33.894230800000003</v>
      </c>
      <c r="G809" s="84" t="s">
        <v>345</v>
      </c>
      <c r="H809" s="85">
        <v>39.43</v>
      </c>
      <c r="I809" s="84" t="s">
        <v>346</v>
      </c>
      <c r="J809" s="85">
        <v>73.319999999999993</v>
      </c>
    </row>
    <row r="810" spans="1:10" ht="24" customHeight="1" thickBot="1" x14ac:dyDescent="0.25">
      <c r="A810" s="84"/>
      <c r="B810" s="84"/>
      <c r="C810" s="84"/>
      <c r="D810" s="84"/>
      <c r="E810" s="84" t="s">
        <v>347</v>
      </c>
      <c r="F810" s="85">
        <v>134.86000000000001</v>
      </c>
      <c r="G810" s="84"/>
      <c r="H810" s="245" t="s">
        <v>348</v>
      </c>
      <c r="I810" s="245"/>
      <c r="J810" s="85">
        <v>646.5</v>
      </c>
    </row>
    <row r="811" spans="1:10" ht="24" customHeight="1" thickTop="1" x14ac:dyDescent="0.2">
      <c r="A811" s="72"/>
      <c r="B811" s="72"/>
      <c r="C811" s="72"/>
      <c r="D811" s="72"/>
      <c r="E811" s="72"/>
      <c r="F811" s="72"/>
      <c r="G811" s="72"/>
      <c r="H811" s="72"/>
      <c r="I811" s="72"/>
      <c r="J811" s="72"/>
    </row>
    <row r="812" spans="1:10" ht="15" x14ac:dyDescent="0.2">
      <c r="A812" s="86"/>
      <c r="B812" s="87" t="s">
        <v>329</v>
      </c>
      <c r="C812" s="86" t="s">
        <v>330</v>
      </c>
      <c r="D812" s="86" t="s">
        <v>331</v>
      </c>
      <c r="E812" s="246" t="s">
        <v>332</v>
      </c>
      <c r="F812" s="246"/>
      <c r="G812" s="88" t="s">
        <v>333</v>
      </c>
      <c r="H812" s="87" t="s">
        <v>334</v>
      </c>
      <c r="I812" s="87" t="s">
        <v>335</v>
      </c>
      <c r="J812" s="87" t="s">
        <v>258</v>
      </c>
    </row>
    <row r="813" spans="1:10" ht="38.25" x14ac:dyDescent="0.2">
      <c r="A813" s="67" t="s">
        <v>336</v>
      </c>
      <c r="B813" s="68" t="s">
        <v>715</v>
      </c>
      <c r="C813" s="67" t="s">
        <v>49</v>
      </c>
      <c r="D813" s="67" t="s">
        <v>716</v>
      </c>
      <c r="E813" s="247" t="s">
        <v>360</v>
      </c>
      <c r="F813" s="247"/>
      <c r="G813" s="69" t="s">
        <v>361</v>
      </c>
      <c r="H813" s="70">
        <v>1</v>
      </c>
      <c r="I813" s="71">
        <v>420.88</v>
      </c>
      <c r="J813" s="71">
        <v>420.88</v>
      </c>
    </row>
    <row r="814" spans="1:10" ht="0.95" customHeight="1" x14ac:dyDescent="0.2">
      <c r="A814" s="79" t="s">
        <v>362</v>
      </c>
      <c r="B814" s="80" t="s">
        <v>366</v>
      </c>
      <c r="C814" s="79" t="s">
        <v>49</v>
      </c>
      <c r="D814" s="79" t="s">
        <v>367</v>
      </c>
      <c r="E814" s="244" t="s">
        <v>339</v>
      </c>
      <c r="F814" s="244"/>
      <c r="G814" s="81" t="s">
        <v>365</v>
      </c>
      <c r="H814" s="82">
        <v>6.2858000000000001</v>
      </c>
      <c r="I814" s="83">
        <v>17.54</v>
      </c>
      <c r="J814" s="83">
        <v>110.25</v>
      </c>
    </row>
    <row r="815" spans="1:10" ht="18" customHeight="1" x14ac:dyDescent="0.2">
      <c r="A815" s="79" t="s">
        <v>341</v>
      </c>
      <c r="B815" s="80" t="s">
        <v>882</v>
      </c>
      <c r="C815" s="79" t="s">
        <v>49</v>
      </c>
      <c r="D815" s="79" t="s">
        <v>883</v>
      </c>
      <c r="E815" s="244" t="s">
        <v>377</v>
      </c>
      <c r="F815" s="244"/>
      <c r="G815" s="81" t="s">
        <v>361</v>
      </c>
      <c r="H815" s="82">
        <v>0.8538</v>
      </c>
      <c r="I815" s="83">
        <v>52.5</v>
      </c>
      <c r="J815" s="83">
        <v>44.82</v>
      </c>
    </row>
    <row r="816" spans="1:10" ht="36" customHeight="1" x14ac:dyDescent="0.2">
      <c r="A816" s="79" t="s">
        <v>341</v>
      </c>
      <c r="B816" s="80" t="s">
        <v>476</v>
      </c>
      <c r="C816" s="79" t="s">
        <v>49</v>
      </c>
      <c r="D816" s="79" t="s">
        <v>477</v>
      </c>
      <c r="E816" s="244" t="s">
        <v>377</v>
      </c>
      <c r="F816" s="244"/>
      <c r="G816" s="81" t="s">
        <v>340</v>
      </c>
      <c r="H816" s="82">
        <v>218.93</v>
      </c>
      <c r="I816" s="83">
        <v>0.97</v>
      </c>
      <c r="J816" s="83">
        <v>212.36</v>
      </c>
    </row>
    <row r="817" spans="1:10" ht="24" customHeight="1" x14ac:dyDescent="0.2">
      <c r="A817" s="79" t="s">
        <v>341</v>
      </c>
      <c r="B817" s="80" t="s">
        <v>947</v>
      </c>
      <c r="C817" s="79" t="s">
        <v>49</v>
      </c>
      <c r="D817" s="79" t="s">
        <v>948</v>
      </c>
      <c r="E817" s="244" t="s">
        <v>377</v>
      </c>
      <c r="F817" s="244"/>
      <c r="G817" s="81" t="s">
        <v>361</v>
      </c>
      <c r="H817" s="82">
        <v>0.59709999999999996</v>
      </c>
      <c r="I817" s="83">
        <v>89.53</v>
      </c>
      <c r="J817" s="83">
        <v>53.45</v>
      </c>
    </row>
    <row r="818" spans="1:10" ht="24" customHeight="1" x14ac:dyDescent="0.2">
      <c r="A818" s="84"/>
      <c r="B818" s="84"/>
      <c r="C818" s="84"/>
      <c r="D818" s="84"/>
      <c r="E818" s="84" t="s">
        <v>344</v>
      </c>
      <c r="F818" s="85">
        <v>35.507581360946745</v>
      </c>
      <c r="G818" s="84" t="s">
        <v>345</v>
      </c>
      <c r="H818" s="85">
        <v>41.3</v>
      </c>
      <c r="I818" s="84" t="s">
        <v>346</v>
      </c>
      <c r="J818" s="85">
        <v>76.81</v>
      </c>
    </row>
    <row r="819" spans="1:10" ht="24" customHeight="1" thickBot="1" x14ac:dyDescent="0.25">
      <c r="A819" s="84"/>
      <c r="B819" s="84"/>
      <c r="C819" s="84"/>
      <c r="D819" s="84"/>
      <c r="E819" s="84" t="s">
        <v>347</v>
      </c>
      <c r="F819" s="85">
        <v>110.94</v>
      </c>
      <c r="G819" s="84"/>
      <c r="H819" s="245" t="s">
        <v>348</v>
      </c>
      <c r="I819" s="245"/>
      <c r="J819" s="85">
        <v>531.82000000000005</v>
      </c>
    </row>
    <row r="820" spans="1:10" ht="24" customHeight="1" thickTop="1" x14ac:dyDescent="0.2">
      <c r="A820" s="72"/>
      <c r="B820" s="72"/>
      <c r="C820" s="72"/>
      <c r="D820" s="72"/>
      <c r="E820" s="72"/>
      <c r="F820" s="72"/>
      <c r="G820" s="72"/>
      <c r="H820" s="72"/>
      <c r="I820" s="72"/>
      <c r="J820" s="72"/>
    </row>
    <row r="821" spans="1:10" ht="24" customHeight="1" x14ac:dyDescent="0.2">
      <c r="A821" s="86"/>
      <c r="B821" s="87" t="s">
        <v>329</v>
      </c>
      <c r="C821" s="86" t="s">
        <v>330</v>
      </c>
      <c r="D821" s="86" t="s">
        <v>331</v>
      </c>
      <c r="E821" s="246" t="s">
        <v>332</v>
      </c>
      <c r="F821" s="246"/>
      <c r="G821" s="88" t="s">
        <v>333</v>
      </c>
      <c r="H821" s="87" t="s">
        <v>334</v>
      </c>
      <c r="I821" s="87" t="s">
        <v>335</v>
      </c>
      <c r="J821" s="87" t="s">
        <v>258</v>
      </c>
    </row>
    <row r="822" spans="1:10" ht="48" customHeight="1" x14ac:dyDescent="0.2">
      <c r="A822" s="67" t="s">
        <v>336</v>
      </c>
      <c r="B822" s="68" t="s">
        <v>955</v>
      </c>
      <c r="C822" s="67" t="s">
        <v>49</v>
      </c>
      <c r="D822" s="67" t="s">
        <v>956</v>
      </c>
      <c r="E822" s="247" t="s">
        <v>360</v>
      </c>
      <c r="F822" s="247"/>
      <c r="G822" s="69" t="s">
        <v>361</v>
      </c>
      <c r="H822" s="70">
        <v>1</v>
      </c>
      <c r="I822" s="71">
        <v>367.16</v>
      </c>
      <c r="J822" s="71">
        <v>367.16</v>
      </c>
    </row>
    <row r="823" spans="1:10" ht="48" customHeight="1" x14ac:dyDescent="0.2">
      <c r="A823" s="79" t="s">
        <v>362</v>
      </c>
      <c r="B823" s="80" t="s">
        <v>366</v>
      </c>
      <c r="C823" s="79" t="s">
        <v>49</v>
      </c>
      <c r="D823" s="79" t="s">
        <v>367</v>
      </c>
      <c r="E823" s="244" t="s">
        <v>339</v>
      </c>
      <c r="F823" s="244"/>
      <c r="G823" s="81" t="s">
        <v>365</v>
      </c>
      <c r="H823" s="82">
        <v>2.1057999999999999</v>
      </c>
      <c r="I823" s="83">
        <v>17.54</v>
      </c>
      <c r="J823" s="83">
        <v>36.93</v>
      </c>
    </row>
    <row r="824" spans="1:10" ht="25.5" x14ac:dyDescent="0.2">
      <c r="A824" s="79" t="s">
        <v>362</v>
      </c>
      <c r="B824" s="80" t="s">
        <v>888</v>
      </c>
      <c r="C824" s="79" t="s">
        <v>49</v>
      </c>
      <c r="D824" s="79" t="s">
        <v>889</v>
      </c>
      <c r="E824" s="244" t="s">
        <v>339</v>
      </c>
      <c r="F824" s="244"/>
      <c r="G824" s="81" t="s">
        <v>365</v>
      </c>
      <c r="H824" s="82">
        <v>1.3314999999999999</v>
      </c>
      <c r="I824" s="83">
        <v>17.11</v>
      </c>
      <c r="J824" s="83">
        <v>22.78</v>
      </c>
    </row>
    <row r="825" spans="1:10" ht="25.5" x14ac:dyDescent="0.2">
      <c r="A825" s="79" t="s">
        <v>341</v>
      </c>
      <c r="B825" s="80" t="s">
        <v>882</v>
      </c>
      <c r="C825" s="79" t="s">
        <v>49</v>
      </c>
      <c r="D825" s="79" t="s">
        <v>883</v>
      </c>
      <c r="E825" s="244" t="s">
        <v>377</v>
      </c>
      <c r="F825" s="244"/>
      <c r="G825" s="81" t="s">
        <v>361</v>
      </c>
      <c r="H825" s="82">
        <v>0.83250000000000002</v>
      </c>
      <c r="I825" s="83">
        <v>52.5</v>
      </c>
      <c r="J825" s="83">
        <v>43.7</v>
      </c>
    </row>
    <row r="826" spans="1:10" ht="0.95" customHeight="1" x14ac:dyDescent="0.2">
      <c r="A826" s="79" t="s">
        <v>341</v>
      </c>
      <c r="B826" s="80" t="s">
        <v>476</v>
      </c>
      <c r="C826" s="79" t="s">
        <v>49</v>
      </c>
      <c r="D826" s="79" t="s">
        <v>477</v>
      </c>
      <c r="E826" s="244" t="s">
        <v>377</v>
      </c>
      <c r="F826" s="244"/>
      <c r="G826" s="81" t="s">
        <v>340</v>
      </c>
      <c r="H826" s="82">
        <v>213.45310000000001</v>
      </c>
      <c r="I826" s="83">
        <v>0.97</v>
      </c>
      <c r="J826" s="83">
        <v>207.04</v>
      </c>
    </row>
    <row r="827" spans="1:10" ht="18" customHeight="1" x14ac:dyDescent="0.2">
      <c r="A827" s="79" t="s">
        <v>341</v>
      </c>
      <c r="B827" s="80" t="s">
        <v>947</v>
      </c>
      <c r="C827" s="79" t="s">
        <v>49</v>
      </c>
      <c r="D827" s="79" t="s">
        <v>948</v>
      </c>
      <c r="E827" s="244" t="s">
        <v>377</v>
      </c>
      <c r="F827" s="244"/>
      <c r="G827" s="81" t="s">
        <v>361</v>
      </c>
      <c r="H827" s="82">
        <v>0.58209999999999995</v>
      </c>
      <c r="I827" s="83">
        <v>89.53</v>
      </c>
      <c r="J827" s="83">
        <v>52.11</v>
      </c>
    </row>
    <row r="828" spans="1:10" ht="36" customHeight="1" x14ac:dyDescent="0.2">
      <c r="A828" s="79" t="s">
        <v>341</v>
      </c>
      <c r="B828" s="80" t="s">
        <v>949</v>
      </c>
      <c r="C828" s="79" t="s">
        <v>338</v>
      </c>
      <c r="D828" s="79" t="s">
        <v>950</v>
      </c>
      <c r="E828" s="244" t="s">
        <v>533</v>
      </c>
      <c r="F828" s="244"/>
      <c r="G828" s="81" t="s">
        <v>534</v>
      </c>
      <c r="H828" s="82">
        <v>0.68530000000000002</v>
      </c>
      <c r="I828" s="83">
        <v>5.38</v>
      </c>
      <c r="J828" s="83">
        <v>3.68</v>
      </c>
    </row>
    <row r="829" spans="1:10" ht="24" customHeight="1" x14ac:dyDescent="0.2">
      <c r="A829" s="79" t="s">
        <v>341</v>
      </c>
      <c r="B829" s="80" t="s">
        <v>951</v>
      </c>
      <c r="C829" s="79" t="s">
        <v>338</v>
      </c>
      <c r="D829" s="79" t="s">
        <v>952</v>
      </c>
      <c r="E829" s="244" t="s">
        <v>533</v>
      </c>
      <c r="F829" s="244"/>
      <c r="G829" s="81" t="s">
        <v>539</v>
      </c>
      <c r="H829" s="82">
        <v>0.6462</v>
      </c>
      <c r="I829" s="83">
        <v>1.43</v>
      </c>
      <c r="J829" s="83">
        <v>0.92</v>
      </c>
    </row>
    <row r="830" spans="1:10" ht="24" customHeight="1" x14ac:dyDescent="0.2">
      <c r="A830" s="84"/>
      <c r="B830" s="84"/>
      <c r="C830" s="84"/>
      <c r="D830" s="84"/>
      <c r="E830" s="84" t="s">
        <v>344</v>
      </c>
      <c r="F830" s="85">
        <v>19.628328402366865</v>
      </c>
      <c r="G830" s="84" t="s">
        <v>345</v>
      </c>
      <c r="H830" s="85">
        <v>22.83</v>
      </c>
      <c r="I830" s="84" t="s">
        <v>346</v>
      </c>
      <c r="J830" s="85">
        <v>42.46</v>
      </c>
    </row>
    <row r="831" spans="1:10" ht="36" customHeight="1" thickBot="1" x14ac:dyDescent="0.25">
      <c r="A831" s="84"/>
      <c r="B831" s="84"/>
      <c r="C831" s="84"/>
      <c r="D831" s="84"/>
      <c r="E831" s="84" t="s">
        <v>347</v>
      </c>
      <c r="F831" s="85">
        <v>96.78</v>
      </c>
      <c r="G831" s="84"/>
      <c r="H831" s="245" t="s">
        <v>348</v>
      </c>
      <c r="I831" s="245"/>
      <c r="J831" s="85">
        <v>463.94</v>
      </c>
    </row>
    <row r="832" spans="1:10" ht="24" customHeight="1" thickTop="1" x14ac:dyDescent="0.2">
      <c r="A832" s="72"/>
      <c r="B832" s="72"/>
      <c r="C832" s="72"/>
      <c r="D832" s="72"/>
      <c r="E832" s="72"/>
      <c r="F832" s="72"/>
      <c r="G832" s="72"/>
      <c r="H832" s="72"/>
      <c r="I832" s="72"/>
      <c r="J832" s="72"/>
    </row>
    <row r="833" spans="1:10" ht="15" x14ac:dyDescent="0.2">
      <c r="A833" s="86"/>
      <c r="B833" s="87" t="s">
        <v>329</v>
      </c>
      <c r="C833" s="86" t="s">
        <v>330</v>
      </c>
      <c r="D833" s="86" t="s">
        <v>331</v>
      </c>
      <c r="E833" s="246" t="s">
        <v>332</v>
      </c>
      <c r="F833" s="246"/>
      <c r="G833" s="88" t="s">
        <v>333</v>
      </c>
      <c r="H833" s="87" t="s">
        <v>334</v>
      </c>
      <c r="I833" s="87" t="s">
        <v>335</v>
      </c>
      <c r="J833" s="87" t="s">
        <v>258</v>
      </c>
    </row>
    <row r="834" spans="1:10" ht="38.25" x14ac:dyDescent="0.2">
      <c r="A834" s="67" t="s">
        <v>336</v>
      </c>
      <c r="B834" s="68" t="s">
        <v>653</v>
      </c>
      <c r="C834" s="67" t="s">
        <v>49</v>
      </c>
      <c r="D834" s="67" t="s">
        <v>654</v>
      </c>
      <c r="E834" s="247" t="s">
        <v>642</v>
      </c>
      <c r="F834" s="247"/>
      <c r="G834" s="69" t="s">
        <v>132</v>
      </c>
      <c r="H834" s="70">
        <v>1</v>
      </c>
      <c r="I834" s="71">
        <v>20.59</v>
      </c>
      <c r="J834" s="71">
        <v>20.59</v>
      </c>
    </row>
    <row r="835" spans="1:10" ht="0.95" customHeight="1" x14ac:dyDescent="0.2">
      <c r="A835" s="79" t="s">
        <v>362</v>
      </c>
      <c r="B835" s="80" t="s">
        <v>905</v>
      </c>
      <c r="C835" s="79" t="s">
        <v>49</v>
      </c>
      <c r="D835" s="79" t="s">
        <v>906</v>
      </c>
      <c r="E835" s="244" t="s">
        <v>339</v>
      </c>
      <c r="F835" s="244"/>
      <c r="G835" s="81" t="s">
        <v>365</v>
      </c>
      <c r="H835" s="82">
        <v>0.28889999999999999</v>
      </c>
      <c r="I835" s="83">
        <v>18.260000000000002</v>
      </c>
      <c r="J835" s="83">
        <v>5.27</v>
      </c>
    </row>
    <row r="836" spans="1:10" ht="18" customHeight="1" x14ac:dyDescent="0.2">
      <c r="A836" s="79" t="s">
        <v>362</v>
      </c>
      <c r="B836" s="80" t="s">
        <v>557</v>
      </c>
      <c r="C836" s="79" t="s">
        <v>49</v>
      </c>
      <c r="D836" s="79" t="s">
        <v>558</v>
      </c>
      <c r="E836" s="244" t="s">
        <v>339</v>
      </c>
      <c r="F836" s="244"/>
      <c r="G836" s="81" t="s">
        <v>365</v>
      </c>
      <c r="H836" s="82">
        <v>0.28889999999999999</v>
      </c>
      <c r="I836" s="83">
        <v>22.52</v>
      </c>
      <c r="J836" s="83">
        <v>6.5</v>
      </c>
    </row>
    <row r="837" spans="1:10" ht="36" customHeight="1" x14ac:dyDescent="0.2">
      <c r="A837" s="79" t="s">
        <v>341</v>
      </c>
      <c r="B837" s="80" t="s">
        <v>957</v>
      </c>
      <c r="C837" s="79" t="s">
        <v>49</v>
      </c>
      <c r="D837" s="79" t="s">
        <v>958</v>
      </c>
      <c r="E837" s="244" t="s">
        <v>377</v>
      </c>
      <c r="F837" s="244"/>
      <c r="G837" s="81" t="s">
        <v>132</v>
      </c>
      <c r="H837" s="82">
        <v>2</v>
      </c>
      <c r="I837" s="83">
        <v>0.28000000000000003</v>
      </c>
      <c r="J837" s="83">
        <v>0.56000000000000005</v>
      </c>
    </row>
    <row r="838" spans="1:10" ht="24" customHeight="1" x14ac:dyDescent="0.2">
      <c r="A838" s="79" t="s">
        <v>341</v>
      </c>
      <c r="B838" s="80" t="s">
        <v>959</v>
      </c>
      <c r="C838" s="79" t="s">
        <v>49</v>
      </c>
      <c r="D838" s="79" t="s">
        <v>960</v>
      </c>
      <c r="E838" s="244" t="s">
        <v>377</v>
      </c>
      <c r="F838" s="244"/>
      <c r="G838" s="81" t="s">
        <v>132</v>
      </c>
      <c r="H838" s="82">
        <v>1</v>
      </c>
      <c r="I838" s="83">
        <v>8.26</v>
      </c>
      <c r="J838" s="83">
        <v>8.26</v>
      </c>
    </row>
    <row r="839" spans="1:10" ht="24" customHeight="1" x14ac:dyDescent="0.2">
      <c r="A839" s="84"/>
      <c r="B839" s="84"/>
      <c r="C839" s="84"/>
      <c r="D839" s="84"/>
      <c r="E839" s="84" t="s">
        <v>344</v>
      </c>
      <c r="F839" s="85">
        <v>3.9894600591715976</v>
      </c>
      <c r="G839" s="84" t="s">
        <v>345</v>
      </c>
      <c r="H839" s="85">
        <v>4.6399999999999997</v>
      </c>
      <c r="I839" s="84" t="s">
        <v>346</v>
      </c>
      <c r="J839" s="85">
        <v>8.6300000000000008</v>
      </c>
    </row>
    <row r="840" spans="1:10" ht="24" customHeight="1" thickBot="1" x14ac:dyDescent="0.25">
      <c r="A840" s="84"/>
      <c r="B840" s="84"/>
      <c r="C840" s="84"/>
      <c r="D840" s="84"/>
      <c r="E840" s="84" t="s">
        <v>347</v>
      </c>
      <c r="F840" s="85">
        <v>5.42</v>
      </c>
      <c r="G840" s="84"/>
      <c r="H840" s="245" t="s">
        <v>348</v>
      </c>
      <c r="I840" s="245"/>
      <c r="J840" s="85">
        <v>26.01</v>
      </c>
    </row>
    <row r="841" spans="1:10" ht="15" thickTop="1" x14ac:dyDescent="0.2">
      <c r="A841" s="72"/>
      <c r="B841" s="72"/>
      <c r="C841" s="72"/>
      <c r="D841" s="72"/>
      <c r="E841" s="72"/>
      <c r="F841" s="72"/>
      <c r="G841" s="72"/>
      <c r="H841" s="72"/>
      <c r="I841" s="72"/>
      <c r="J841" s="72"/>
    </row>
    <row r="842" spans="1:10" ht="15" x14ac:dyDescent="0.2">
      <c r="A842" s="86"/>
      <c r="B842" s="87" t="s">
        <v>329</v>
      </c>
      <c r="C842" s="86" t="s">
        <v>330</v>
      </c>
      <c r="D842" s="86" t="s">
        <v>331</v>
      </c>
      <c r="E842" s="246" t="s">
        <v>332</v>
      </c>
      <c r="F842" s="246"/>
      <c r="G842" s="88" t="s">
        <v>333</v>
      </c>
      <c r="H842" s="87" t="s">
        <v>334</v>
      </c>
      <c r="I842" s="87" t="s">
        <v>335</v>
      </c>
      <c r="J842" s="87" t="s">
        <v>258</v>
      </c>
    </row>
    <row r="843" spans="1:10" ht="0.95" customHeight="1" x14ac:dyDescent="0.2">
      <c r="A843" s="67" t="s">
        <v>336</v>
      </c>
      <c r="B843" s="68" t="s">
        <v>803</v>
      </c>
      <c r="C843" s="67" t="s">
        <v>49</v>
      </c>
      <c r="D843" s="67" t="s">
        <v>804</v>
      </c>
      <c r="E843" s="247" t="s">
        <v>360</v>
      </c>
      <c r="F843" s="247"/>
      <c r="G843" s="69" t="s">
        <v>340</v>
      </c>
      <c r="H843" s="70">
        <v>1</v>
      </c>
      <c r="I843" s="71">
        <v>9.9499999999999993</v>
      </c>
      <c r="J843" s="71">
        <v>9.9499999999999993</v>
      </c>
    </row>
    <row r="844" spans="1:10" ht="18" customHeight="1" x14ac:dyDescent="0.2">
      <c r="A844" s="79" t="s">
        <v>362</v>
      </c>
      <c r="B844" s="80" t="s">
        <v>368</v>
      </c>
      <c r="C844" s="79" t="s">
        <v>49</v>
      </c>
      <c r="D844" s="79" t="s">
        <v>369</v>
      </c>
      <c r="E844" s="244" t="s">
        <v>339</v>
      </c>
      <c r="F844" s="244"/>
      <c r="G844" s="81" t="s">
        <v>365</v>
      </c>
      <c r="H844" s="82">
        <v>1.2500000000000001E-2</v>
      </c>
      <c r="I844" s="83">
        <v>22.21</v>
      </c>
      <c r="J844" s="83">
        <v>0.27</v>
      </c>
    </row>
    <row r="845" spans="1:10" ht="36" customHeight="1" x14ac:dyDescent="0.2">
      <c r="A845" s="79" t="s">
        <v>362</v>
      </c>
      <c r="B845" s="80" t="s">
        <v>456</v>
      </c>
      <c r="C845" s="79" t="s">
        <v>49</v>
      </c>
      <c r="D845" s="79" t="s">
        <v>457</v>
      </c>
      <c r="E845" s="244" t="s">
        <v>339</v>
      </c>
      <c r="F845" s="244"/>
      <c r="G845" s="81" t="s">
        <v>365</v>
      </c>
      <c r="H845" s="82">
        <v>1.8E-3</v>
      </c>
      <c r="I845" s="83">
        <v>18.03</v>
      </c>
      <c r="J845" s="83">
        <v>0.03</v>
      </c>
    </row>
    <row r="846" spans="1:10" ht="24" customHeight="1" x14ac:dyDescent="0.2">
      <c r="A846" s="79" t="s">
        <v>341</v>
      </c>
      <c r="B846" s="80" t="s">
        <v>961</v>
      </c>
      <c r="C846" s="79" t="s">
        <v>49</v>
      </c>
      <c r="D846" s="79" t="s">
        <v>962</v>
      </c>
      <c r="E846" s="244" t="s">
        <v>377</v>
      </c>
      <c r="F846" s="244"/>
      <c r="G846" s="81" t="s">
        <v>340</v>
      </c>
      <c r="H846" s="82">
        <v>1.1100000000000001</v>
      </c>
      <c r="I846" s="83">
        <v>8.6999999999999993</v>
      </c>
      <c r="J846" s="83">
        <v>9.65</v>
      </c>
    </row>
    <row r="847" spans="1:10" ht="24" customHeight="1" x14ac:dyDescent="0.2">
      <c r="A847" s="84"/>
      <c r="B847" s="84"/>
      <c r="C847" s="84"/>
      <c r="D847" s="84"/>
      <c r="E847" s="84" t="s">
        <v>344</v>
      </c>
      <c r="F847" s="85">
        <v>0.10170118343195267</v>
      </c>
      <c r="G847" s="84" t="s">
        <v>345</v>
      </c>
      <c r="H847" s="85">
        <v>0.12</v>
      </c>
      <c r="I847" s="84" t="s">
        <v>346</v>
      </c>
      <c r="J847" s="85">
        <v>0.22</v>
      </c>
    </row>
    <row r="848" spans="1:10" ht="24" customHeight="1" thickBot="1" x14ac:dyDescent="0.25">
      <c r="A848" s="84"/>
      <c r="B848" s="84"/>
      <c r="C848" s="84"/>
      <c r="D848" s="84"/>
      <c r="E848" s="84" t="s">
        <v>347</v>
      </c>
      <c r="F848" s="85">
        <v>2.62</v>
      </c>
      <c r="G848" s="84"/>
      <c r="H848" s="245" t="s">
        <v>348</v>
      </c>
      <c r="I848" s="245"/>
      <c r="J848" s="85">
        <v>12.57</v>
      </c>
    </row>
    <row r="849" spans="1:10" ht="15" thickTop="1" x14ac:dyDescent="0.2">
      <c r="A849" s="72"/>
      <c r="B849" s="72"/>
      <c r="C849" s="72"/>
      <c r="D849" s="72"/>
      <c r="E849" s="72"/>
      <c r="F849" s="72"/>
      <c r="G849" s="72"/>
      <c r="H849" s="72"/>
      <c r="I849" s="72"/>
      <c r="J849" s="72"/>
    </row>
    <row r="850" spans="1:10" ht="15" x14ac:dyDescent="0.2">
      <c r="A850" s="86"/>
      <c r="B850" s="87" t="s">
        <v>329</v>
      </c>
      <c r="C850" s="86" t="s">
        <v>330</v>
      </c>
      <c r="D850" s="86" t="s">
        <v>331</v>
      </c>
      <c r="E850" s="246" t="s">
        <v>332</v>
      </c>
      <c r="F850" s="246"/>
      <c r="G850" s="88" t="s">
        <v>333</v>
      </c>
      <c r="H850" s="87" t="s">
        <v>334</v>
      </c>
      <c r="I850" s="87" t="s">
        <v>335</v>
      </c>
      <c r="J850" s="87" t="s">
        <v>258</v>
      </c>
    </row>
    <row r="851" spans="1:10" ht="0.95" customHeight="1" x14ac:dyDescent="0.2">
      <c r="A851" s="67" t="s">
        <v>336</v>
      </c>
      <c r="B851" s="68" t="s">
        <v>486</v>
      </c>
      <c r="C851" s="67" t="s">
        <v>49</v>
      </c>
      <c r="D851" s="67" t="s">
        <v>487</v>
      </c>
      <c r="E851" s="247" t="s">
        <v>360</v>
      </c>
      <c r="F851" s="247"/>
      <c r="G851" s="69" t="s">
        <v>340</v>
      </c>
      <c r="H851" s="70">
        <v>1</v>
      </c>
      <c r="I851" s="71">
        <v>8.52</v>
      </c>
      <c r="J851" s="71">
        <v>8.52</v>
      </c>
    </row>
    <row r="852" spans="1:10" ht="18" customHeight="1" x14ac:dyDescent="0.2">
      <c r="A852" s="79" t="s">
        <v>362</v>
      </c>
      <c r="B852" s="80" t="s">
        <v>368</v>
      </c>
      <c r="C852" s="79" t="s">
        <v>49</v>
      </c>
      <c r="D852" s="79" t="s">
        <v>369</v>
      </c>
      <c r="E852" s="244" t="s">
        <v>339</v>
      </c>
      <c r="F852" s="244"/>
      <c r="G852" s="81" t="s">
        <v>365</v>
      </c>
      <c r="H852" s="82">
        <v>7.0000000000000001E-3</v>
      </c>
      <c r="I852" s="83">
        <v>22.21</v>
      </c>
      <c r="J852" s="83">
        <v>0.15</v>
      </c>
    </row>
    <row r="853" spans="1:10" ht="24" customHeight="1" x14ac:dyDescent="0.2">
      <c r="A853" s="79" t="s">
        <v>362</v>
      </c>
      <c r="B853" s="80" t="s">
        <v>456</v>
      </c>
      <c r="C853" s="79" t="s">
        <v>49</v>
      </c>
      <c r="D853" s="79" t="s">
        <v>457</v>
      </c>
      <c r="E853" s="244" t="s">
        <v>339</v>
      </c>
      <c r="F853" s="244"/>
      <c r="G853" s="81" t="s">
        <v>365</v>
      </c>
      <c r="H853" s="82">
        <v>1E-3</v>
      </c>
      <c r="I853" s="83">
        <v>18.03</v>
      </c>
      <c r="J853" s="83">
        <v>0.01</v>
      </c>
    </row>
    <row r="854" spans="1:10" ht="24" customHeight="1" x14ac:dyDescent="0.2">
      <c r="A854" s="79" t="s">
        <v>341</v>
      </c>
      <c r="B854" s="80" t="s">
        <v>963</v>
      </c>
      <c r="C854" s="79" t="s">
        <v>49</v>
      </c>
      <c r="D854" s="79" t="s">
        <v>964</v>
      </c>
      <c r="E854" s="244" t="s">
        <v>377</v>
      </c>
      <c r="F854" s="244"/>
      <c r="G854" s="81" t="s">
        <v>340</v>
      </c>
      <c r="H854" s="82">
        <v>1.1100000000000001</v>
      </c>
      <c r="I854" s="83">
        <v>7.54</v>
      </c>
      <c r="J854" s="83">
        <v>8.36</v>
      </c>
    </row>
    <row r="855" spans="1:10" ht="24" customHeight="1" x14ac:dyDescent="0.2">
      <c r="A855" s="84"/>
      <c r="B855" s="84"/>
      <c r="C855" s="84"/>
      <c r="D855" s="84"/>
      <c r="E855" s="84" t="s">
        <v>344</v>
      </c>
      <c r="F855" s="85">
        <v>5.5473372781065088E-2</v>
      </c>
      <c r="G855" s="84" t="s">
        <v>345</v>
      </c>
      <c r="H855" s="85">
        <v>0.06</v>
      </c>
      <c r="I855" s="84" t="s">
        <v>346</v>
      </c>
      <c r="J855" s="85">
        <v>0.12</v>
      </c>
    </row>
    <row r="856" spans="1:10" ht="24" customHeight="1" thickBot="1" x14ac:dyDescent="0.25">
      <c r="A856" s="84"/>
      <c r="B856" s="84"/>
      <c r="C856" s="84"/>
      <c r="D856" s="84"/>
      <c r="E856" s="84" t="s">
        <v>347</v>
      </c>
      <c r="F856" s="85">
        <v>2.2400000000000002</v>
      </c>
      <c r="G856" s="84"/>
      <c r="H856" s="245" t="s">
        <v>348</v>
      </c>
      <c r="I856" s="245"/>
      <c r="J856" s="85">
        <v>10.76</v>
      </c>
    </row>
    <row r="857" spans="1:10" ht="15" thickTop="1" x14ac:dyDescent="0.2">
      <c r="A857" s="72"/>
      <c r="B857" s="72"/>
      <c r="C857" s="72"/>
      <c r="D857" s="72"/>
      <c r="E857" s="72"/>
      <c r="F857" s="72"/>
      <c r="G857" s="72"/>
      <c r="H857" s="72"/>
      <c r="I857" s="72"/>
      <c r="J857" s="72"/>
    </row>
    <row r="858" spans="1:10" ht="15" x14ac:dyDescent="0.2">
      <c r="A858" s="86"/>
      <c r="B858" s="87" t="s">
        <v>329</v>
      </c>
      <c r="C858" s="86" t="s">
        <v>330</v>
      </c>
      <c r="D858" s="86" t="s">
        <v>331</v>
      </c>
      <c r="E858" s="246" t="s">
        <v>332</v>
      </c>
      <c r="F858" s="246"/>
      <c r="G858" s="88" t="s">
        <v>333</v>
      </c>
      <c r="H858" s="87" t="s">
        <v>334</v>
      </c>
      <c r="I858" s="87" t="s">
        <v>335</v>
      </c>
      <c r="J858" s="87" t="s">
        <v>258</v>
      </c>
    </row>
    <row r="859" spans="1:10" ht="0.95" customHeight="1" x14ac:dyDescent="0.2">
      <c r="A859" s="67" t="s">
        <v>336</v>
      </c>
      <c r="B859" s="68" t="s">
        <v>454</v>
      </c>
      <c r="C859" s="67" t="s">
        <v>49</v>
      </c>
      <c r="D859" s="67" t="s">
        <v>455</v>
      </c>
      <c r="E859" s="247" t="s">
        <v>360</v>
      </c>
      <c r="F859" s="247"/>
      <c r="G859" s="69" t="s">
        <v>340</v>
      </c>
      <c r="H859" s="70">
        <v>1</v>
      </c>
      <c r="I859" s="71">
        <v>8.4700000000000006</v>
      </c>
      <c r="J859" s="71">
        <v>8.4700000000000006</v>
      </c>
    </row>
    <row r="860" spans="1:10" ht="18" customHeight="1" x14ac:dyDescent="0.2">
      <c r="A860" s="79" t="s">
        <v>362</v>
      </c>
      <c r="B860" s="80" t="s">
        <v>368</v>
      </c>
      <c r="C860" s="79" t="s">
        <v>49</v>
      </c>
      <c r="D860" s="79" t="s">
        <v>369</v>
      </c>
      <c r="E860" s="244" t="s">
        <v>339</v>
      </c>
      <c r="F860" s="244"/>
      <c r="G860" s="81" t="s">
        <v>365</v>
      </c>
      <c r="H860" s="82">
        <v>4.7999999999999996E-3</v>
      </c>
      <c r="I860" s="83">
        <v>22.21</v>
      </c>
      <c r="J860" s="83">
        <v>0.1</v>
      </c>
    </row>
    <row r="861" spans="1:10" ht="36" customHeight="1" x14ac:dyDescent="0.2">
      <c r="A861" s="79" t="s">
        <v>362</v>
      </c>
      <c r="B861" s="80" t="s">
        <v>456</v>
      </c>
      <c r="C861" s="79" t="s">
        <v>49</v>
      </c>
      <c r="D861" s="79" t="s">
        <v>457</v>
      </c>
      <c r="E861" s="244" t="s">
        <v>339</v>
      </c>
      <c r="F861" s="244"/>
      <c r="G861" s="81" t="s">
        <v>365</v>
      </c>
      <c r="H861" s="82">
        <v>6.9999999999999999E-4</v>
      </c>
      <c r="I861" s="83">
        <v>18.03</v>
      </c>
      <c r="J861" s="83">
        <v>0.01</v>
      </c>
    </row>
    <row r="862" spans="1:10" ht="24" customHeight="1" x14ac:dyDescent="0.2">
      <c r="A862" s="79" t="s">
        <v>341</v>
      </c>
      <c r="B862" s="80" t="s">
        <v>963</v>
      </c>
      <c r="C862" s="79" t="s">
        <v>49</v>
      </c>
      <c r="D862" s="79" t="s">
        <v>964</v>
      </c>
      <c r="E862" s="244" t="s">
        <v>377</v>
      </c>
      <c r="F862" s="244"/>
      <c r="G862" s="81" t="s">
        <v>340</v>
      </c>
      <c r="H862" s="82">
        <v>1.1100000000000001</v>
      </c>
      <c r="I862" s="83">
        <v>7.54</v>
      </c>
      <c r="J862" s="83">
        <v>8.36</v>
      </c>
    </row>
    <row r="863" spans="1:10" ht="24" customHeight="1" x14ac:dyDescent="0.2">
      <c r="A863" s="84"/>
      <c r="B863" s="84"/>
      <c r="C863" s="84"/>
      <c r="D863" s="84"/>
      <c r="E863" s="84" t="s">
        <v>344</v>
      </c>
      <c r="F863" s="85">
        <v>3.6982248520710061E-2</v>
      </c>
      <c r="G863" s="84" t="s">
        <v>345</v>
      </c>
      <c r="H863" s="85">
        <v>0.04</v>
      </c>
      <c r="I863" s="84" t="s">
        <v>346</v>
      </c>
      <c r="J863" s="85">
        <v>0.08</v>
      </c>
    </row>
    <row r="864" spans="1:10" ht="15" thickBot="1" x14ac:dyDescent="0.25">
      <c r="A864" s="84"/>
      <c r="B864" s="84"/>
      <c r="C864" s="84"/>
      <c r="D864" s="84"/>
      <c r="E864" s="84" t="s">
        <v>347</v>
      </c>
      <c r="F864" s="85">
        <v>2.23</v>
      </c>
      <c r="G864" s="84"/>
      <c r="H864" s="245" t="s">
        <v>348</v>
      </c>
      <c r="I864" s="245"/>
      <c r="J864" s="85">
        <v>10.7</v>
      </c>
    </row>
    <row r="865" spans="1:10" ht="15" thickTop="1" x14ac:dyDescent="0.2">
      <c r="A865" s="72"/>
      <c r="B865" s="72"/>
      <c r="C865" s="72"/>
      <c r="D865" s="72"/>
      <c r="E865" s="72"/>
      <c r="F865" s="72"/>
      <c r="G865" s="72"/>
      <c r="H865" s="72"/>
      <c r="I865" s="72"/>
      <c r="J865" s="72"/>
    </row>
    <row r="866" spans="1:10" ht="0.95" customHeight="1" x14ac:dyDescent="0.2">
      <c r="A866" s="86"/>
      <c r="B866" s="87" t="s">
        <v>329</v>
      </c>
      <c r="C866" s="86" t="s">
        <v>330</v>
      </c>
      <c r="D866" s="86" t="s">
        <v>331</v>
      </c>
      <c r="E866" s="246" t="s">
        <v>332</v>
      </c>
      <c r="F866" s="246"/>
      <c r="G866" s="88" t="s">
        <v>333</v>
      </c>
      <c r="H866" s="87" t="s">
        <v>334</v>
      </c>
      <c r="I866" s="87" t="s">
        <v>335</v>
      </c>
      <c r="J866" s="87" t="s">
        <v>258</v>
      </c>
    </row>
    <row r="867" spans="1:10" ht="29.25" customHeight="1" x14ac:dyDescent="0.2">
      <c r="A867" s="67" t="s">
        <v>336</v>
      </c>
      <c r="B867" s="68" t="s">
        <v>700</v>
      </c>
      <c r="C867" s="67" t="s">
        <v>49</v>
      </c>
      <c r="D867" s="67" t="s">
        <v>701</v>
      </c>
      <c r="E867" s="247" t="s">
        <v>360</v>
      </c>
      <c r="F867" s="247"/>
      <c r="G867" s="69" t="s">
        <v>340</v>
      </c>
      <c r="H867" s="70">
        <v>1</v>
      </c>
      <c r="I867" s="71">
        <v>8.44</v>
      </c>
      <c r="J867" s="71">
        <v>8.44</v>
      </c>
    </row>
    <row r="868" spans="1:10" ht="36" customHeight="1" x14ac:dyDescent="0.2">
      <c r="A868" s="79" t="s">
        <v>362</v>
      </c>
      <c r="B868" s="80" t="s">
        <v>368</v>
      </c>
      <c r="C868" s="79" t="s">
        <v>49</v>
      </c>
      <c r="D868" s="79" t="s">
        <v>369</v>
      </c>
      <c r="E868" s="244" t="s">
        <v>339</v>
      </c>
      <c r="F868" s="244"/>
      <c r="G868" s="81" t="s">
        <v>365</v>
      </c>
      <c r="H868" s="82">
        <v>3.7000000000000002E-3</v>
      </c>
      <c r="I868" s="83">
        <v>22.21</v>
      </c>
      <c r="J868" s="83">
        <v>0.08</v>
      </c>
    </row>
    <row r="869" spans="1:10" ht="24" customHeight="1" x14ac:dyDescent="0.2">
      <c r="A869" s="79" t="s">
        <v>341</v>
      </c>
      <c r="B869" s="80" t="s">
        <v>963</v>
      </c>
      <c r="C869" s="79" t="s">
        <v>49</v>
      </c>
      <c r="D869" s="79" t="s">
        <v>964</v>
      </c>
      <c r="E869" s="244" t="s">
        <v>377</v>
      </c>
      <c r="F869" s="244"/>
      <c r="G869" s="81" t="s">
        <v>340</v>
      </c>
      <c r="H869" s="82">
        <v>1.1100000000000001</v>
      </c>
      <c r="I869" s="83">
        <v>7.54</v>
      </c>
      <c r="J869" s="83">
        <v>8.36</v>
      </c>
    </row>
    <row r="870" spans="1:10" ht="24" customHeight="1" x14ac:dyDescent="0.2">
      <c r="A870" s="84"/>
      <c r="B870" s="84"/>
      <c r="C870" s="84"/>
      <c r="D870" s="84"/>
      <c r="E870" s="84" t="s">
        <v>344</v>
      </c>
      <c r="F870" s="85">
        <v>2.7736686390532544E-2</v>
      </c>
      <c r="G870" s="84" t="s">
        <v>345</v>
      </c>
      <c r="H870" s="85">
        <v>0.03</v>
      </c>
      <c r="I870" s="84" t="s">
        <v>346</v>
      </c>
      <c r="J870" s="85">
        <v>0.06</v>
      </c>
    </row>
    <row r="871" spans="1:10" ht="15" thickBot="1" x14ac:dyDescent="0.25">
      <c r="A871" s="84"/>
      <c r="B871" s="84"/>
      <c r="C871" s="84"/>
      <c r="D871" s="84"/>
      <c r="E871" s="84" t="s">
        <v>347</v>
      </c>
      <c r="F871" s="85">
        <v>2.2200000000000002</v>
      </c>
      <c r="G871" s="84"/>
      <c r="H871" s="245" t="s">
        <v>348</v>
      </c>
      <c r="I871" s="245"/>
      <c r="J871" s="85">
        <v>10.66</v>
      </c>
    </row>
    <row r="872" spans="1:10" ht="15" thickTop="1" x14ac:dyDescent="0.2">
      <c r="A872" s="72"/>
      <c r="B872" s="72"/>
      <c r="C872" s="72"/>
      <c r="D872" s="72"/>
      <c r="E872" s="72"/>
      <c r="F872" s="72"/>
      <c r="G872" s="72"/>
      <c r="H872" s="72"/>
      <c r="I872" s="72"/>
      <c r="J872" s="72"/>
    </row>
    <row r="873" spans="1:10" ht="0.95" customHeight="1" x14ac:dyDescent="0.2">
      <c r="A873" s="86"/>
      <c r="B873" s="87" t="s">
        <v>329</v>
      </c>
      <c r="C873" s="86" t="s">
        <v>330</v>
      </c>
      <c r="D873" s="86" t="s">
        <v>331</v>
      </c>
      <c r="E873" s="246" t="s">
        <v>332</v>
      </c>
      <c r="F873" s="246"/>
      <c r="G873" s="88" t="s">
        <v>333</v>
      </c>
      <c r="H873" s="87" t="s">
        <v>334</v>
      </c>
      <c r="I873" s="87" t="s">
        <v>335</v>
      </c>
      <c r="J873" s="87" t="s">
        <v>258</v>
      </c>
    </row>
    <row r="874" spans="1:10" ht="18" customHeight="1" x14ac:dyDescent="0.2">
      <c r="A874" s="67" t="s">
        <v>336</v>
      </c>
      <c r="B874" s="68" t="s">
        <v>497</v>
      </c>
      <c r="C874" s="67" t="s">
        <v>49</v>
      </c>
      <c r="D874" s="67" t="s">
        <v>498</v>
      </c>
      <c r="E874" s="247" t="s">
        <v>360</v>
      </c>
      <c r="F874" s="247"/>
      <c r="G874" s="69" t="s">
        <v>340</v>
      </c>
      <c r="H874" s="70">
        <v>1</v>
      </c>
      <c r="I874" s="71">
        <v>9.14</v>
      </c>
      <c r="J874" s="71">
        <v>9.14</v>
      </c>
    </row>
    <row r="875" spans="1:10" ht="36" customHeight="1" x14ac:dyDescent="0.2">
      <c r="A875" s="79" t="s">
        <v>362</v>
      </c>
      <c r="B875" s="80" t="s">
        <v>368</v>
      </c>
      <c r="C875" s="79" t="s">
        <v>49</v>
      </c>
      <c r="D875" s="79" t="s">
        <v>369</v>
      </c>
      <c r="E875" s="244" t="s">
        <v>339</v>
      </c>
      <c r="F875" s="244"/>
      <c r="G875" s="81" t="s">
        <v>365</v>
      </c>
      <c r="H875" s="82">
        <v>1.1000000000000001E-3</v>
      </c>
      <c r="I875" s="83">
        <v>22.21</v>
      </c>
      <c r="J875" s="83">
        <v>0.02</v>
      </c>
    </row>
    <row r="876" spans="1:10" ht="24" customHeight="1" x14ac:dyDescent="0.2">
      <c r="A876" s="79" t="s">
        <v>341</v>
      </c>
      <c r="B876" s="80" t="s">
        <v>965</v>
      </c>
      <c r="C876" s="79" t="s">
        <v>49</v>
      </c>
      <c r="D876" s="79" t="s">
        <v>966</v>
      </c>
      <c r="E876" s="244" t="s">
        <v>377</v>
      </c>
      <c r="F876" s="244"/>
      <c r="G876" s="81" t="s">
        <v>340</v>
      </c>
      <c r="H876" s="82">
        <v>1.1399999999999999</v>
      </c>
      <c r="I876" s="83">
        <v>8</v>
      </c>
      <c r="J876" s="83">
        <v>9.1199999999999992</v>
      </c>
    </row>
    <row r="877" spans="1:10" ht="24" customHeight="1" x14ac:dyDescent="0.2">
      <c r="A877" s="84"/>
      <c r="B877" s="84"/>
      <c r="C877" s="84"/>
      <c r="D877" s="84"/>
      <c r="E877" s="84" t="s">
        <v>344</v>
      </c>
      <c r="F877" s="85">
        <v>4.6227810650887576E-3</v>
      </c>
      <c r="G877" s="84" t="s">
        <v>345</v>
      </c>
      <c r="H877" s="85">
        <v>0.01</v>
      </c>
      <c r="I877" s="84" t="s">
        <v>346</v>
      </c>
      <c r="J877" s="85">
        <v>0.01</v>
      </c>
    </row>
    <row r="878" spans="1:10" ht="24" customHeight="1" thickBot="1" x14ac:dyDescent="0.25">
      <c r="A878" s="84"/>
      <c r="B878" s="84"/>
      <c r="C878" s="84"/>
      <c r="D878" s="84"/>
      <c r="E878" s="84" t="s">
        <v>347</v>
      </c>
      <c r="F878" s="85">
        <v>2.4</v>
      </c>
      <c r="G878" s="84"/>
      <c r="H878" s="245" t="s">
        <v>348</v>
      </c>
      <c r="I878" s="245"/>
      <c r="J878" s="85">
        <v>11.54</v>
      </c>
    </row>
    <row r="879" spans="1:10" ht="15" thickTop="1" x14ac:dyDescent="0.2">
      <c r="A879" s="72"/>
      <c r="B879" s="72"/>
      <c r="C879" s="72"/>
      <c r="D879" s="72"/>
      <c r="E879" s="72"/>
      <c r="F879" s="72"/>
      <c r="G879" s="72"/>
      <c r="H879" s="72"/>
      <c r="I879" s="72"/>
      <c r="J879" s="72"/>
    </row>
    <row r="880" spans="1:10" ht="15" x14ac:dyDescent="0.2">
      <c r="A880" s="86"/>
      <c r="B880" s="87" t="s">
        <v>329</v>
      </c>
      <c r="C880" s="86" t="s">
        <v>330</v>
      </c>
      <c r="D880" s="86" t="s">
        <v>331</v>
      </c>
      <c r="E880" s="246" t="s">
        <v>332</v>
      </c>
      <c r="F880" s="246"/>
      <c r="G880" s="88" t="s">
        <v>333</v>
      </c>
      <c r="H880" s="87" t="s">
        <v>334</v>
      </c>
      <c r="I880" s="87" t="s">
        <v>335</v>
      </c>
      <c r="J880" s="87" t="s">
        <v>258</v>
      </c>
    </row>
    <row r="881" spans="1:10" ht="0.95" customHeight="1" x14ac:dyDescent="0.2">
      <c r="A881" s="67" t="s">
        <v>336</v>
      </c>
      <c r="B881" s="68" t="s">
        <v>811</v>
      </c>
      <c r="C881" s="67" t="s">
        <v>49</v>
      </c>
      <c r="D881" s="67" t="s">
        <v>812</v>
      </c>
      <c r="E881" s="247" t="s">
        <v>360</v>
      </c>
      <c r="F881" s="247"/>
      <c r="G881" s="69" t="s">
        <v>340</v>
      </c>
      <c r="H881" s="70">
        <v>1</v>
      </c>
      <c r="I881" s="71">
        <v>9.64</v>
      </c>
      <c r="J881" s="71">
        <v>9.64</v>
      </c>
    </row>
    <row r="882" spans="1:10" ht="18" customHeight="1" x14ac:dyDescent="0.2">
      <c r="A882" s="79" t="s">
        <v>362</v>
      </c>
      <c r="B882" s="80" t="s">
        <v>368</v>
      </c>
      <c r="C882" s="79" t="s">
        <v>49</v>
      </c>
      <c r="D882" s="79" t="s">
        <v>369</v>
      </c>
      <c r="E882" s="244" t="s">
        <v>339</v>
      </c>
      <c r="F882" s="244"/>
      <c r="G882" s="81" t="s">
        <v>365</v>
      </c>
      <c r="H882" s="82">
        <v>1.9599999999999999E-2</v>
      </c>
      <c r="I882" s="83">
        <v>22.21</v>
      </c>
      <c r="J882" s="83">
        <v>0.43</v>
      </c>
    </row>
    <row r="883" spans="1:10" ht="36" customHeight="1" x14ac:dyDescent="0.2">
      <c r="A883" s="79" t="s">
        <v>362</v>
      </c>
      <c r="B883" s="80" t="s">
        <v>456</v>
      </c>
      <c r="C883" s="79" t="s">
        <v>49</v>
      </c>
      <c r="D883" s="79" t="s">
        <v>457</v>
      </c>
      <c r="E883" s="244" t="s">
        <v>339</v>
      </c>
      <c r="F883" s="244"/>
      <c r="G883" s="81" t="s">
        <v>365</v>
      </c>
      <c r="H883" s="82">
        <v>2E-3</v>
      </c>
      <c r="I883" s="83">
        <v>18.03</v>
      </c>
      <c r="J883" s="83">
        <v>0.03</v>
      </c>
    </row>
    <row r="884" spans="1:10" ht="24" customHeight="1" x14ac:dyDescent="0.2">
      <c r="A884" s="79" t="s">
        <v>341</v>
      </c>
      <c r="B884" s="80" t="s">
        <v>967</v>
      </c>
      <c r="C884" s="79" t="s">
        <v>49</v>
      </c>
      <c r="D884" s="79" t="s">
        <v>968</v>
      </c>
      <c r="E884" s="244" t="s">
        <v>377</v>
      </c>
      <c r="F884" s="244"/>
      <c r="G884" s="81" t="s">
        <v>340</v>
      </c>
      <c r="H884" s="82">
        <v>1</v>
      </c>
      <c r="I884" s="83">
        <v>9.18</v>
      </c>
      <c r="J884" s="83">
        <v>9.18</v>
      </c>
    </row>
    <row r="885" spans="1:10" ht="24" customHeight="1" x14ac:dyDescent="0.2">
      <c r="A885" s="84"/>
      <c r="B885" s="84"/>
      <c r="C885" s="84"/>
      <c r="D885" s="84"/>
      <c r="E885" s="84" t="s">
        <v>344</v>
      </c>
      <c r="F885" s="85">
        <v>0.15717455621301776</v>
      </c>
      <c r="G885" s="84" t="s">
        <v>345</v>
      </c>
      <c r="H885" s="85">
        <v>0.18</v>
      </c>
      <c r="I885" s="84" t="s">
        <v>346</v>
      </c>
      <c r="J885" s="85">
        <v>0.34</v>
      </c>
    </row>
    <row r="886" spans="1:10" ht="24" customHeight="1" thickBot="1" x14ac:dyDescent="0.25">
      <c r="A886" s="84"/>
      <c r="B886" s="84"/>
      <c r="C886" s="84"/>
      <c r="D886" s="84"/>
      <c r="E886" s="84" t="s">
        <v>347</v>
      </c>
      <c r="F886" s="85">
        <v>2.54</v>
      </c>
      <c r="G886" s="84"/>
      <c r="H886" s="245" t="s">
        <v>348</v>
      </c>
      <c r="I886" s="245"/>
      <c r="J886" s="85">
        <v>12.18</v>
      </c>
    </row>
    <row r="887" spans="1:10" ht="15" thickTop="1" x14ac:dyDescent="0.2">
      <c r="A887" s="72"/>
      <c r="B887" s="72"/>
      <c r="C887" s="72"/>
      <c r="D887" s="72"/>
      <c r="E887" s="72"/>
      <c r="F887" s="72"/>
      <c r="G887" s="72"/>
      <c r="H887" s="72"/>
      <c r="I887" s="72"/>
      <c r="J887" s="72"/>
    </row>
    <row r="888" spans="1:10" ht="15" x14ac:dyDescent="0.2">
      <c r="A888" s="86"/>
      <c r="B888" s="87" t="s">
        <v>329</v>
      </c>
      <c r="C888" s="86" t="s">
        <v>330</v>
      </c>
      <c r="D888" s="86" t="s">
        <v>331</v>
      </c>
      <c r="E888" s="246" t="s">
        <v>332</v>
      </c>
      <c r="F888" s="246"/>
      <c r="G888" s="88" t="s">
        <v>333</v>
      </c>
      <c r="H888" s="87" t="s">
        <v>334</v>
      </c>
      <c r="I888" s="87" t="s">
        <v>335</v>
      </c>
      <c r="J888" s="87" t="s">
        <v>258</v>
      </c>
    </row>
    <row r="889" spans="1:10" ht="0.95" customHeight="1" x14ac:dyDescent="0.2">
      <c r="A889" s="67" t="s">
        <v>336</v>
      </c>
      <c r="B889" s="68" t="s">
        <v>682</v>
      </c>
      <c r="C889" s="67" t="s">
        <v>49</v>
      </c>
      <c r="D889" s="67" t="s">
        <v>683</v>
      </c>
      <c r="E889" s="247" t="s">
        <v>360</v>
      </c>
      <c r="F889" s="247"/>
      <c r="G889" s="69" t="s">
        <v>340</v>
      </c>
      <c r="H889" s="70">
        <v>1</v>
      </c>
      <c r="I889" s="71">
        <v>10.85</v>
      </c>
      <c r="J889" s="71">
        <v>10.85</v>
      </c>
    </row>
    <row r="890" spans="1:10" ht="18" customHeight="1" x14ac:dyDescent="0.2">
      <c r="A890" s="79" t="s">
        <v>362</v>
      </c>
      <c r="B890" s="80" t="s">
        <v>456</v>
      </c>
      <c r="C890" s="79" t="s">
        <v>49</v>
      </c>
      <c r="D890" s="79" t="s">
        <v>457</v>
      </c>
      <c r="E890" s="244" t="s">
        <v>339</v>
      </c>
      <c r="F890" s="244"/>
      <c r="G890" s="81" t="s">
        <v>365</v>
      </c>
      <c r="H890" s="82">
        <v>5.8999999999999999E-3</v>
      </c>
      <c r="I890" s="83">
        <v>18.03</v>
      </c>
      <c r="J890" s="83">
        <v>0.1</v>
      </c>
    </row>
    <row r="891" spans="1:10" ht="36" customHeight="1" x14ac:dyDescent="0.2">
      <c r="A891" s="79" t="s">
        <v>362</v>
      </c>
      <c r="B891" s="80" t="s">
        <v>368</v>
      </c>
      <c r="C891" s="79" t="s">
        <v>49</v>
      </c>
      <c r="D891" s="79" t="s">
        <v>369</v>
      </c>
      <c r="E891" s="244" t="s">
        <v>339</v>
      </c>
      <c r="F891" s="244"/>
      <c r="G891" s="81" t="s">
        <v>365</v>
      </c>
      <c r="H891" s="82">
        <v>4.2000000000000003E-2</v>
      </c>
      <c r="I891" s="83">
        <v>22.21</v>
      </c>
      <c r="J891" s="83">
        <v>0.93</v>
      </c>
    </row>
    <row r="892" spans="1:10" ht="24" customHeight="1" x14ac:dyDescent="0.2">
      <c r="A892" s="79" t="s">
        <v>341</v>
      </c>
      <c r="B892" s="80" t="s">
        <v>967</v>
      </c>
      <c r="C892" s="79" t="s">
        <v>49</v>
      </c>
      <c r="D892" s="79" t="s">
        <v>968</v>
      </c>
      <c r="E892" s="244" t="s">
        <v>377</v>
      </c>
      <c r="F892" s="244"/>
      <c r="G892" s="81" t="s">
        <v>340</v>
      </c>
      <c r="H892" s="82">
        <v>1.07</v>
      </c>
      <c r="I892" s="83">
        <v>9.18</v>
      </c>
      <c r="J892" s="83">
        <v>9.82</v>
      </c>
    </row>
    <row r="893" spans="1:10" ht="24" customHeight="1" x14ac:dyDescent="0.2">
      <c r="A893" s="84"/>
      <c r="B893" s="84"/>
      <c r="C893" s="84"/>
      <c r="D893" s="84"/>
      <c r="E893" s="84" t="s">
        <v>344</v>
      </c>
      <c r="F893" s="85">
        <v>0.35595414201183434</v>
      </c>
      <c r="G893" s="84" t="s">
        <v>345</v>
      </c>
      <c r="H893" s="85">
        <v>0.41</v>
      </c>
      <c r="I893" s="84" t="s">
        <v>346</v>
      </c>
      <c r="J893" s="85">
        <v>0.77</v>
      </c>
    </row>
    <row r="894" spans="1:10" ht="24" customHeight="1" thickBot="1" x14ac:dyDescent="0.25">
      <c r="A894" s="84"/>
      <c r="B894" s="84"/>
      <c r="C894" s="84"/>
      <c r="D894" s="84"/>
      <c r="E894" s="84" t="s">
        <v>347</v>
      </c>
      <c r="F894" s="85">
        <v>2.86</v>
      </c>
      <c r="G894" s="84"/>
      <c r="H894" s="245" t="s">
        <v>348</v>
      </c>
      <c r="I894" s="245"/>
      <c r="J894" s="85">
        <v>13.71</v>
      </c>
    </row>
    <row r="895" spans="1:10" ht="15" thickTop="1" x14ac:dyDescent="0.2">
      <c r="A895" s="72"/>
      <c r="B895" s="72"/>
      <c r="C895" s="72"/>
      <c r="D895" s="72"/>
      <c r="E895" s="72"/>
      <c r="F895" s="72"/>
      <c r="G895" s="72"/>
      <c r="H895" s="72"/>
      <c r="I895" s="72"/>
      <c r="J895" s="72"/>
    </row>
    <row r="896" spans="1:10" ht="15" x14ac:dyDescent="0.2">
      <c r="A896" s="86"/>
      <c r="B896" s="87" t="s">
        <v>329</v>
      </c>
      <c r="C896" s="86" t="s">
        <v>330</v>
      </c>
      <c r="D896" s="86" t="s">
        <v>331</v>
      </c>
      <c r="E896" s="246" t="s">
        <v>332</v>
      </c>
      <c r="F896" s="246"/>
      <c r="G896" s="88" t="s">
        <v>333</v>
      </c>
      <c r="H896" s="87" t="s">
        <v>334</v>
      </c>
      <c r="I896" s="87" t="s">
        <v>335</v>
      </c>
      <c r="J896" s="87" t="s">
        <v>258</v>
      </c>
    </row>
    <row r="897" spans="1:10" ht="0.95" customHeight="1" x14ac:dyDescent="0.2">
      <c r="A897" s="67" t="s">
        <v>336</v>
      </c>
      <c r="B897" s="68" t="s">
        <v>490</v>
      </c>
      <c r="C897" s="67" t="s">
        <v>49</v>
      </c>
      <c r="D897" s="67" t="s">
        <v>491</v>
      </c>
      <c r="E897" s="247" t="s">
        <v>360</v>
      </c>
      <c r="F897" s="247"/>
      <c r="G897" s="69" t="s">
        <v>340</v>
      </c>
      <c r="H897" s="70">
        <v>1</v>
      </c>
      <c r="I897" s="71">
        <v>10.78</v>
      </c>
      <c r="J897" s="71">
        <v>10.78</v>
      </c>
    </row>
    <row r="898" spans="1:10" ht="18" customHeight="1" x14ac:dyDescent="0.2">
      <c r="A898" s="79" t="s">
        <v>362</v>
      </c>
      <c r="B898" s="80" t="s">
        <v>456</v>
      </c>
      <c r="C898" s="79" t="s">
        <v>49</v>
      </c>
      <c r="D898" s="79" t="s">
        <v>457</v>
      </c>
      <c r="E898" s="244" t="s">
        <v>339</v>
      </c>
      <c r="F898" s="244"/>
      <c r="G898" s="81" t="s">
        <v>365</v>
      </c>
      <c r="H898" s="82">
        <v>3.2000000000000002E-3</v>
      </c>
      <c r="I898" s="83">
        <v>18.03</v>
      </c>
      <c r="J898" s="83">
        <v>0.05</v>
      </c>
    </row>
    <row r="899" spans="1:10" ht="24" customHeight="1" x14ac:dyDescent="0.2">
      <c r="A899" s="79" t="s">
        <v>362</v>
      </c>
      <c r="B899" s="80" t="s">
        <v>368</v>
      </c>
      <c r="C899" s="79" t="s">
        <v>49</v>
      </c>
      <c r="D899" s="79" t="s">
        <v>369</v>
      </c>
      <c r="E899" s="244" t="s">
        <v>339</v>
      </c>
      <c r="F899" s="244"/>
      <c r="G899" s="81" t="s">
        <v>365</v>
      </c>
      <c r="H899" s="82">
        <v>2.24E-2</v>
      </c>
      <c r="I899" s="83">
        <v>22.21</v>
      </c>
      <c r="J899" s="83">
        <v>0.49</v>
      </c>
    </row>
    <row r="900" spans="1:10" ht="24" customHeight="1" x14ac:dyDescent="0.2">
      <c r="A900" s="79" t="s">
        <v>341</v>
      </c>
      <c r="B900" s="80" t="s">
        <v>969</v>
      </c>
      <c r="C900" s="79" t="s">
        <v>49</v>
      </c>
      <c r="D900" s="79" t="s">
        <v>970</v>
      </c>
      <c r="E900" s="244" t="s">
        <v>377</v>
      </c>
      <c r="F900" s="244"/>
      <c r="G900" s="81" t="s">
        <v>340</v>
      </c>
      <c r="H900" s="82">
        <v>1.1100000000000001</v>
      </c>
      <c r="I900" s="83">
        <v>9.23</v>
      </c>
      <c r="J900" s="83">
        <v>10.24</v>
      </c>
    </row>
    <row r="901" spans="1:10" ht="24" customHeight="1" x14ac:dyDescent="0.2">
      <c r="A901" s="84"/>
      <c r="B901" s="84"/>
      <c r="C901" s="84"/>
      <c r="D901" s="84"/>
      <c r="E901" s="84" t="s">
        <v>344</v>
      </c>
      <c r="F901" s="85">
        <v>0.18953402366863906</v>
      </c>
      <c r="G901" s="84" t="s">
        <v>345</v>
      </c>
      <c r="H901" s="85">
        <v>0.22</v>
      </c>
      <c r="I901" s="84" t="s">
        <v>346</v>
      </c>
      <c r="J901" s="85">
        <v>0.41</v>
      </c>
    </row>
    <row r="902" spans="1:10" ht="24" customHeight="1" thickBot="1" x14ac:dyDescent="0.25">
      <c r="A902" s="84"/>
      <c r="B902" s="84"/>
      <c r="C902" s="84"/>
      <c r="D902" s="84"/>
      <c r="E902" s="84" t="s">
        <v>347</v>
      </c>
      <c r="F902" s="85">
        <v>2.84</v>
      </c>
      <c r="G902" s="84"/>
      <c r="H902" s="245" t="s">
        <v>348</v>
      </c>
      <c r="I902" s="245"/>
      <c r="J902" s="85">
        <v>13.62</v>
      </c>
    </row>
    <row r="903" spans="1:10" ht="15" thickTop="1" x14ac:dyDescent="0.2">
      <c r="A903" s="72"/>
      <c r="B903" s="72"/>
      <c r="C903" s="72"/>
      <c r="D903" s="72"/>
      <c r="E903" s="72"/>
      <c r="F903" s="72"/>
      <c r="G903" s="72"/>
      <c r="H903" s="72"/>
      <c r="I903" s="72"/>
      <c r="J903" s="72"/>
    </row>
    <row r="904" spans="1:10" ht="15" x14ac:dyDescent="0.2">
      <c r="A904" s="86"/>
      <c r="B904" s="87" t="s">
        <v>329</v>
      </c>
      <c r="C904" s="86" t="s">
        <v>330</v>
      </c>
      <c r="D904" s="86" t="s">
        <v>331</v>
      </c>
      <c r="E904" s="246" t="s">
        <v>332</v>
      </c>
      <c r="F904" s="246"/>
      <c r="G904" s="88" t="s">
        <v>333</v>
      </c>
      <c r="H904" s="87" t="s">
        <v>334</v>
      </c>
      <c r="I904" s="87" t="s">
        <v>335</v>
      </c>
      <c r="J904" s="87" t="s">
        <v>258</v>
      </c>
    </row>
    <row r="905" spans="1:10" ht="0.95" customHeight="1" x14ac:dyDescent="0.2">
      <c r="A905" s="67" t="s">
        <v>336</v>
      </c>
      <c r="B905" s="68" t="s">
        <v>903</v>
      </c>
      <c r="C905" s="67" t="s">
        <v>49</v>
      </c>
      <c r="D905" s="67" t="s">
        <v>904</v>
      </c>
      <c r="E905" s="247" t="s">
        <v>360</v>
      </c>
      <c r="F905" s="247"/>
      <c r="G905" s="69" t="s">
        <v>340</v>
      </c>
      <c r="H905" s="70">
        <v>1</v>
      </c>
      <c r="I905" s="71">
        <v>11.11</v>
      </c>
      <c r="J905" s="71">
        <v>11.11</v>
      </c>
    </row>
    <row r="906" spans="1:10" ht="18" customHeight="1" x14ac:dyDescent="0.2">
      <c r="A906" s="79" t="s">
        <v>362</v>
      </c>
      <c r="B906" s="80" t="s">
        <v>456</v>
      </c>
      <c r="C906" s="79" t="s">
        <v>49</v>
      </c>
      <c r="D906" s="79" t="s">
        <v>457</v>
      </c>
      <c r="E906" s="244" t="s">
        <v>339</v>
      </c>
      <c r="F906" s="244"/>
      <c r="G906" s="81" t="s">
        <v>365</v>
      </c>
      <c r="H906" s="82">
        <v>1.3100000000000001E-2</v>
      </c>
      <c r="I906" s="83">
        <v>18.03</v>
      </c>
      <c r="J906" s="83">
        <v>0.23</v>
      </c>
    </row>
    <row r="907" spans="1:10" ht="36" customHeight="1" x14ac:dyDescent="0.2">
      <c r="A907" s="79" t="s">
        <v>362</v>
      </c>
      <c r="B907" s="80" t="s">
        <v>368</v>
      </c>
      <c r="C907" s="79" t="s">
        <v>49</v>
      </c>
      <c r="D907" s="79" t="s">
        <v>369</v>
      </c>
      <c r="E907" s="244" t="s">
        <v>339</v>
      </c>
      <c r="F907" s="244"/>
      <c r="G907" s="81" t="s">
        <v>365</v>
      </c>
      <c r="H907" s="82">
        <v>9.3299999999999994E-2</v>
      </c>
      <c r="I907" s="83">
        <v>22.21</v>
      </c>
      <c r="J907" s="83">
        <v>2.0699999999999998</v>
      </c>
    </row>
    <row r="908" spans="1:10" ht="24" customHeight="1" x14ac:dyDescent="0.2">
      <c r="A908" s="79" t="s">
        <v>341</v>
      </c>
      <c r="B908" s="80" t="s">
        <v>971</v>
      </c>
      <c r="C908" s="79" t="s">
        <v>49</v>
      </c>
      <c r="D908" s="79" t="s">
        <v>972</v>
      </c>
      <c r="E908" s="244" t="s">
        <v>377</v>
      </c>
      <c r="F908" s="244"/>
      <c r="G908" s="81" t="s">
        <v>340</v>
      </c>
      <c r="H908" s="82">
        <v>1.07</v>
      </c>
      <c r="I908" s="83">
        <v>8.24</v>
      </c>
      <c r="J908" s="83">
        <v>8.81</v>
      </c>
    </row>
    <row r="909" spans="1:10" ht="24" customHeight="1" x14ac:dyDescent="0.2">
      <c r="A909" s="84"/>
      <c r="B909" s="84"/>
      <c r="C909" s="84"/>
      <c r="D909" s="84"/>
      <c r="E909" s="84" t="s">
        <v>344</v>
      </c>
      <c r="F909" s="85">
        <v>0.79511834319526631</v>
      </c>
      <c r="G909" s="84" t="s">
        <v>345</v>
      </c>
      <c r="H909" s="85">
        <v>0.92</v>
      </c>
      <c r="I909" s="84" t="s">
        <v>346</v>
      </c>
      <c r="J909" s="85">
        <v>1.72</v>
      </c>
    </row>
    <row r="910" spans="1:10" ht="24" customHeight="1" thickBot="1" x14ac:dyDescent="0.25">
      <c r="A910" s="84"/>
      <c r="B910" s="84"/>
      <c r="C910" s="84"/>
      <c r="D910" s="84"/>
      <c r="E910" s="84" t="s">
        <v>347</v>
      </c>
      <c r="F910" s="85">
        <v>2.92</v>
      </c>
      <c r="G910" s="84"/>
      <c r="H910" s="245" t="s">
        <v>348</v>
      </c>
      <c r="I910" s="245"/>
      <c r="J910" s="85">
        <v>14.03</v>
      </c>
    </row>
    <row r="911" spans="1:10" ht="15" thickTop="1" x14ac:dyDescent="0.2">
      <c r="A911" s="72"/>
      <c r="B911" s="72"/>
      <c r="C911" s="72"/>
      <c r="D911" s="72"/>
      <c r="E911" s="72"/>
      <c r="F911" s="72"/>
      <c r="G911" s="72"/>
      <c r="H911" s="72"/>
      <c r="I911" s="72"/>
      <c r="J911" s="72"/>
    </row>
    <row r="912" spans="1:10" ht="15" x14ac:dyDescent="0.2">
      <c r="A912" s="86"/>
      <c r="B912" s="87" t="s">
        <v>329</v>
      </c>
      <c r="C912" s="86" t="s">
        <v>330</v>
      </c>
      <c r="D912" s="86" t="s">
        <v>331</v>
      </c>
      <c r="E912" s="246" t="s">
        <v>332</v>
      </c>
      <c r="F912" s="246"/>
      <c r="G912" s="88" t="s">
        <v>333</v>
      </c>
      <c r="H912" s="87" t="s">
        <v>334</v>
      </c>
      <c r="I912" s="87" t="s">
        <v>335</v>
      </c>
      <c r="J912" s="87" t="s">
        <v>258</v>
      </c>
    </row>
    <row r="913" spans="1:10" ht="0.95" customHeight="1" x14ac:dyDescent="0.2">
      <c r="A913" s="67" t="s">
        <v>336</v>
      </c>
      <c r="B913" s="68" t="s">
        <v>762</v>
      </c>
      <c r="C913" s="67" t="s">
        <v>49</v>
      </c>
      <c r="D913" s="67" t="s">
        <v>763</v>
      </c>
      <c r="E913" s="247" t="s">
        <v>360</v>
      </c>
      <c r="F913" s="247"/>
      <c r="G913" s="69" t="s">
        <v>340</v>
      </c>
      <c r="H913" s="70">
        <v>1</v>
      </c>
      <c r="I913" s="71">
        <v>10.7</v>
      </c>
      <c r="J913" s="71">
        <v>10.7</v>
      </c>
    </row>
    <row r="914" spans="1:10" ht="18" customHeight="1" x14ac:dyDescent="0.2">
      <c r="A914" s="79" t="s">
        <v>362</v>
      </c>
      <c r="B914" s="80" t="s">
        <v>456</v>
      </c>
      <c r="C914" s="79" t="s">
        <v>49</v>
      </c>
      <c r="D914" s="79" t="s">
        <v>457</v>
      </c>
      <c r="E914" s="244" t="s">
        <v>339</v>
      </c>
      <c r="F914" s="244"/>
      <c r="G914" s="81" t="s">
        <v>365</v>
      </c>
      <c r="H914" s="82">
        <v>1.0800000000000001E-2</v>
      </c>
      <c r="I914" s="83">
        <v>18.03</v>
      </c>
      <c r="J914" s="83">
        <v>0.19</v>
      </c>
    </row>
    <row r="915" spans="1:10" ht="24" customHeight="1" x14ac:dyDescent="0.2">
      <c r="A915" s="79" t="s">
        <v>362</v>
      </c>
      <c r="B915" s="80" t="s">
        <v>368</v>
      </c>
      <c r="C915" s="79" t="s">
        <v>49</v>
      </c>
      <c r="D915" s="79" t="s">
        <v>369</v>
      </c>
      <c r="E915" s="244" t="s">
        <v>339</v>
      </c>
      <c r="F915" s="244"/>
      <c r="G915" s="81" t="s">
        <v>365</v>
      </c>
      <c r="H915" s="82">
        <v>7.6899999999999996E-2</v>
      </c>
      <c r="I915" s="83">
        <v>22.21</v>
      </c>
      <c r="J915" s="83">
        <v>1.7</v>
      </c>
    </row>
    <row r="916" spans="1:10" ht="24" customHeight="1" x14ac:dyDescent="0.2">
      <c r="A916" s="79" t="s">
        <v>341</v>
      </c>
      <c r="B916" s="80" t="s">
        <v>971</v>
      </c>
      <c r="C916" s="79" t="s">
        <v>49</v>
      </c>
      <c r="D916" s="79" t="s">
        <v>972</v>
      </c>
      <c r="E916" s="244" t="s">
        <v>377</v>
      </c>
      <c r="F916" s="244"/>
      <c r="G916" s="81" t="s">
        <v>340</v>
      </c>
      <c r="H916" s="82">
        <v>1.07</v>
      </c>
      <c r="I916" s="83">
        <v>8.24</v>
      </c>
      <c r="J916" s="83">
        <v>8.81</v>
      </c>
    </row>
    <row r="917" spans="1:10" ht="25.5" x14ac:dyDescent="0.2">
      <c r="A917" s="84"/>
      <c r="B917" s="84"/>
      <c r="C917" s="84"/>
      <c r="D917" s="84"/>
      <c r="E917" s="84" t="s">
        <v>344</v>
      </c>
      <c r="F917" s="85">
        <v>0.65643491124260356</v>
      </c>
      <c r="G917" s="84" t="s">
        <v>345</v>
      </c>
      <c r="H917" s="85">
        <v>0.76</v>
      </c>
      <c r="I917" s="84" t="s">
        <v>346</v>
      </c>
      <c r="J917" s="85">
        <v>1.42</v>
      </c>
    </row>
    <row r="918" spans="1:10" ht="15" thickBot="1" x14ac:dyDescent="0.25">
      <c r="A918" s="84"/>
      <c r="B918" s="84"/>
      <c r="C918" s="84"/>
      <c r="D918" s="84"/>
      <c r="E918" s="84" t="s">
        <v>347</v>
      </c>
      <c r="F918" s="85">
        <v>2.82</v>
      </c>
      <c r="G918" s="84"/>
      <c r="H918" s="245" t="s">
        <v>348</v>
      </c>
      <c r="I918" s="245"/>
      <c r="J918" s="85">
        <v>13.52</v>
      </c>
    </row>
    <row r="919" spans="1:10" ht="0.95" customHeight="1" thickTop="1" x14ac:dyDescent="0.2">
      <c r="A919" s="72"/>
      <c r="B919" s="72"/>
      <c r="C919" s="72"/>
      <c r="D919" s="72"/>
      <c r="E919" s="72"/>
      <c r="F919" s="72"/>
      <c r="G919" s="72"/>
      <c r="H919" s="72"/>
      <c r="I919" s="72"/>
      <c r="J919" s="72"/>
    </row>
    <row r="920" spans="1:10" ht="18" customHeight="1" x14ac:dyDescent="0.2">
      <c r="A920" s="86"/>
      <c r="B920" s="87" t="s">
        <v>329</v>
      </c>
      <c r="C920" s="86" t="s">
        <v>330</v>
      </c>
      <c r="D920" s="86" t="s">
        <v>331</v>
      </c>
      <c r="E920" s="246" t="s">
        <v>332</v>
      </c>
      <c r="F920" s="246"/>
      <c r="G920" s="88" t="s">
        <v>333</v>
      </c>
      <c r="H920" s="87" t="s">
        <v>334</v>
      </c>
      <c r="I920" s="87" t="s">
        <v>335</v>
      </c>
      <c r="J920" s="87" t="s">
        <v>258</v>
      </c>
    </row>
    <row r="921" spans="1:10" ht="24" customHeight="1" x14ac:dyDescent="0.2">
      <c r="A921" s="67" t="s">
        <v>336</v>
      </c>
      <c r="B921" s="68" t="s">
        <v>850</v>
      </c>
      <c r="C921" s="67" t="s">
        <v>49</v>
      </c>
      <c r="D921" s="67" t="s">
        <v>851</v>
      </c>
      <c r="E921" s="247" t="s">
        <v>339</v>
      </c>
      <c r="F921" s="247"/>
      <c r="G921" s="69" t="s">
        <v>365</v>
      </c>
      <c r="H921" s="70">
        <v>1</v>
      </c>
      <c r="I921" s="71">
        <v>0.1</v>
      </c>
      <c r="J921" s="71">
        <v>0.1</v>
      </c>
    </row>
    <row r="922" spans="1:10" ht="24" customHeight="1" x14ac:dyDescent="0.2">
      <c r="A922" s="79" t="s">
        <v>341</v>
      </c>
      <c r="B922" s="80" t="s">
        <v>852</v>
      </c>
      <c r="C922" s="79" t="s">
        <v>49</v>
      </c>
      <c r="D922" s="79" t="s">
        <v>853</v>
      </c>
      <c r="E922" s="244" t="s">
        <v>418</v>
      </c>
      <c r="F922" s="244"/>
      <c r="G922" s="81" t="s">
        <v>365</v>
      </c>
      <c r="H922" s="82">
        <v>8.2000000000000007E-3</v>
      </c>
      <c r="I922" s="83">
        <v>12.5</v>
      </c>
      <c r="J922" s="83">
        <v>0.1</v>
      </c>
    </row>
    <row r="923" spans="1:10" ht="25.5" x14ac:dyDescent="0.2">
      <c r="A923" s="84"/>
      <c r="B923" s="84"/>
      <c r="C923" s="84"/>
      <c r="D923" s="84"/>
      <c r="E923" s="84" t="s">
        <v>344</v>
      </c>
      <c r="F923" s="85">
        <v>4.6227799999999999E-2</v>
      </c>
      <c r="G923" s="84" t="s">
        <v>345</v>
      </c>
      <c r="H923" s="85">
        <v>0.05</v>
      </c>
      <c r="I923" s="84" t="s">
        <v>346</v>
      </c>
      <c r="J923" s="85">
        <v>0.1</v>
      </c>
    </row>
    <row r="924" spans="1:10" ht="15" thickBot="1" x14ac:dyDescent="0.25">
      <c r="A924" s="84"/>
      <c r="B924" s="84"/>
      <c r="C924" s="84"/>
      <c r="D924" s="84"/>
      <c r="E924" s="84" t="s">
        <v>347</v>
      </c>
      <c r="F924" s="85">
        <v>0.02</v>
      </c>
      <c r="G924" s="84"/>
      <c r="H924" s="245" t="s">
        <v>348</v>
      </c>
      <c r="I924" s="245"/>
      <c r="J924" s="85">
        <v>0.12</v>
      </c>
    </row>
    <row r="925" spans="1:10" ht="0.95" customHeight="1" thickTop="1" x14ac:dyDescent="0.2">
      <c r="A925" s="72"/>
      <c r="B925" s="72"/>
      <c r="C925" s="72"/>
      <c r="D925" s="72"/>
      <c r="E925" s="72"/>
      <c r="F925" s="72"/>
      <c r="G925" s="72"/>
      <c r="H925" s="72"/>
      <c r="I925" s="72"/>
      <c r="J925" s="72"/>
    </row>
    <row r="926" spans="1:10" ht="18" customHeight="1" x14ac:dyDescent="0.2">
      <c r="A926" s="86"/>
      <c r="B926" s="87" t="s">
        <v>329</v>
      </c>
      <c r="C926" s="86" t="s">
        <v>330</v>
      </c>
      <c r="D926" s="86" t="s">
        <v>331</v>
      </c>
      <c r="E926" s="246" t="s">
        <v>332</v>
      </c>
      <c r="F926" s="246"/>
      <c r="G926" s="88" t="s">
        <v>333</v>
      </c>
      <c r="H926" s="87" t="s">
        <v>334</v>
      </c>
      <c r="I926" s="87" t="s">
        <v>335</v>
      </c>
      <c r="J926" s="87" t="s">
        <v>258</v>
      </c>
    </row>
    <row r="927" spans="1:10" ht="24" customHeight="1" x14ac:dyDescent="0.2">
      <c r="A927" s="67" t="s">
        <v>336</v>
      </c>
      <c r="B927" s="68" t="s">
        <v>862</v>
      </c>
      <c r="C927" s="67" t="s">
        <v>49</v>
      </c>
      <c r="D927" s="67" t="s">
        <v>863</v>
      </c>
      <c r="E927" s="247" t="s">
        <v>339</v>
      </c>
      <c r="F927" s="247"/>
      <c r="G927" s="69" t="s">
        <v>365</v>
      </c>
      <c r="H927" s="70">
        <v>1</v>
      </c>
      <c r="I927" s="71">
        <v>0.13</v>
      </c>
      <c r="J927" s="71">
        <v>0.13</v>
      </c>
    </row>
    <row r="928" spans="1:10" ht="24" customHeight="1" x14ac:dyDescent="0.2">
      <c r="A928" s="79" t="s">
        <v>341</v>
      </c>
      <c r="B928" s="80" t="s">
        <v>864</v>
      </c>
      <c r="C928" s="79" t="s">
        <v>49</v>
      </c>
      <c r="D928" s="79" t="s">
        <v>865</v>
      </c>
      <c r="E928" s="244" t="s">
        <v>418</v>
      </c>
      <c r="F928" s="244"/>
      <c r="G928" s="81" t="s">
        <v>365</v>
      </c>
      <c r="H928" s="82">
        <v>1.0500000000000001E-2</v>
      </c>
      <c r="I928" s="83">
        <v>12.5</v>
      </c>
      <c r="J928" s="83">
        <v>0.13</v>
      </c>
    </row>
    <row r="929" spans="1:10" ht="25.5" x14ac:dyDescent="0.2">
      <c r="A929" s="84"/>
      <c r="B929" s="84"/>
      <c r="C929" s="84"/>
      <c r="D929" s="84"/>
      <c r="E929" s="84" t="s">
        <v>344</v>
      </c>
      <c r="F929" s="85">
        <v>6.0096200000000002E-2</v>
      </c>
      <c r="G929" s="84" t="s">
        <v>345</v>
      </c>
      <c r="H929" s="85">
        <v>7.0000000000000007E-2</v>
      </c>
      <c r="I929" s="84" t="s">
        <v>346</v>
      </c>
      <c r="J929" s="85">
        <v>0.13</v>
      </c>
    </row>
    <row r="930" spans="1:10" ht="15" thickBot="1" x14ac:dyDescent="0.25">
      <c r="A930" s="84"/>
      <c r="B930" s="84"/>
      <c r="C930" s="84"/>
      <c r="D930" s="84"/>
      <c r="E930" s="84" t="s">
        <v>347</v>
      </c>
      <c r="F930" s="85">
        <v>0.03</v>
      </c>
      <c r="G930" s="84"/>
      <c r="H930" s="245" t="s">
        <v>348</v>
      </c>
      <c r="I930" s="245"/>
      <c r="J930" s="85">
        <v>0.16</v>
      </c>
    </row>
    <row r="931" spans="1:10" ht="0.95" customHeight="1" thickTop="1" x14ac:dyDescent="0.2">
      <c r="A931" s="72"/>
      <c r="B931" s="72"/>
      <c r="C931" s="72"/>
      <c r="D931" s="72"/>
      <c r="E931" s="72"/>
      <c r="F931" s="72"/>
      <c r="G931" s="72"/>
      <c r="H931" s="72"/>
      <c r="I931" s="72"/>
      <c r="J931" s="72"/>
    </row>
    <row r="932" spans="1:10" ht="18" customHeight="1" x14ac:dyDescent="0.2">
      <c r="A932" s="86"/>
      <c r="B932" s="87" t="s">
        <v>329</v>
      </c>
      <c r="C932" s="86" t="s">
        <v>330</v>
      </c>
      <c r="D932" s="86" t="s">
        <v>331</v>
      </c>
      <c r="E932" s="246" t="s">
        <v>332</v>
      </c>
      <c r="F932" s="246"/>
      <c r="G932" s="88" t="s">
        <v>333</v>
      </c>
      <c r="H932" s="87" t="s">
        <v>334</v>
      </c>
      <c r="I932" s="87" t="s">
        <v>335</v>
      </c>
      <c r="J932" s="87" t="s">
        <v>258</v>
      </c>
    </row>
    <row r="933" spans="1:10" ht="24" customHeight="1" x14ac:dyDescent="0.2">
      <c r="A933" s="67" t="s">
        <v>336</v>
      </c>
      <c r="B933" s="68" t="s">
        <v>870</v>
      </c>
      <c r="C933" s="67" t="s">
        <v>49</v>
      </c>
      <c r="D933" s="67" t="s">
        <v>871</v>
      </c>
      <c r="E933" s="247" t="s">
        <v>339</v>
      </c>
      <c r="F933" s="247"/>
      <c r="G933" s="69" t="s">
        <v>365</v>
      </c>
      <c r="H933" s="70">
        <v>1</v>
      </c>
      <c r="I933" s="71">
        <v>0.1</v>
      </c>
      <c r="J933" s="71">
        <v>0.1</v>
      </c>
    </row>
    <row r="934" spans="1:10" ht="24" customHeight="1" x14ac:dyDescent="0.2">
      <c r="A934" s="79" t="s">
        <v>341</v>
      </c>
      <c r="B934" s="80" t="s">
        <v>872</v>
      </c>
      <c r="C934" s="79" t="s">
        <v>49</v>
      </c>
      <c r="D934" s="79" t="s">
        <v>873</v>
      </c>
      <c r="E934" s="244" t="s">
        <v>418</v>
      </c>
      <c r="F934" s="244"/>
      <c r="G934" s="81" t="s">
        <v>365</v>
      </c>
      <c r="H934" s="82">
        <v>8.2000000000000007E-3</v>
      </c>
      <c r="I934" s="83">
        <v>12.5</v>
      </c>
      <c r="J934" s="83">
        <v>0.1</v>
      </c>
    </row>
    <row r="935" spans="1:10" ht="25.5" x14ac:dyDescent="0.2">
      <c r="A935" s="84"/>
      <c r="B935" s="84"/>
      <c r="C935" s="84"/>
      <c r="D935" s="84"/>
      <c r="E935" s="84" t="s">
        <v>344</v>
      </c>
      <c r="F935" s="85">
        <v>4.6227799999999999E-2</v>
      </c>
      <c r="G935" s="84" t="s">
        <v>345</v>
      </c>
      <c r="H935" s="85">
        <v>0.05</v>
      </c>
      <c r="I935" s="84" t="s">
        <v>346</v>
      </c>
      <c r="J935" s="85">
        <v>0.1</v>
      </c>
    </row>
    <row r="936" spans="1:10" ht="15" thickBot="1" x14ac:dyDescent="0.25">
      <c r="A936" s="84"/>
      <c r="B936" s="84"/>
      <c r="C936" s="84"/>
      <c r="D936" s="84"/>
      <c r="E936" s="84" t="s">
        <v>347</v>
      </c>
      <c r="F936" s="85">
        <v>0.02</v>
      </c>
      <c r="G936" s="84"/>
      <c r="H936" s="245" t="s">
        <v>348</v>
      </c>
      <c r="I936" s="245"/>
      <c r="J936" s="85">
        <v>0.12</v>
      </c>
    </row>
    <row r="937" spans="1:10" ht="0.95" customHeight="1" thickTop="1" x14ac:dyDescent="0.2">
      <c r="A937" s="72"/>
      <c r="B937" s="72"/>
      <c r="C937" s="72"/>
      <c r="D937" s="72"/>
      <c r="E937" s="72"/>
      <c r="F937" s="72"/>
      <c r="G937" s="72"/>
      <c r="H937" s="72"/>
      <c r="I937" s="72"/>
      <c r="J937" s="72"/>
    </row>
    <row r="938" spans="1:10" ht="18" customHeight="1" x14ac:dyDescent="0.2">
      <c r="A938" s="86"/>
      <c r="B938" s="87" t="s">
        <v>329</v>
      </c>
      <c r="C938" s="86" t="s">
        <v>330</v>
      </c>
      <c r="D938" s="86" t="s">
        <v>331</v>
      </c>
      <c r="E938" s="246" t="s">
        <v>332</v>
      </c>
      <c r="F938" s="246"/>
      <c r="G938" s="88" t="s">
        <v>333</v>
      </c>
      <c r="H938" s="87" t="s">
        <v>334</v>
      </c>
      <c r="I938" s="87" t="s">
        <v>335</v>
      </c>
      <c r="J938" s="87" t="s">
        <v>258</v>
      </c>
    </row>
    <row r="939" spans="1:10" ht="24" customHeight="1" x14ac:dyDescent="0.2">
      <c r="A939" s="67" t="s">
        <v>336</v>
      </c>
      <c r="B939" s="68" t="s">
        <v>897</v>
      </c>
      <c r="C939" s="67" t="s">
        <v>49</v>
      </c>
      <c r="D939" s="67" t="s">
        <v>898</v>
      </c>
      <c r="E939" s="247" t="s">
        <v>339</v>
      </c>
      <c r="F939" s="247"/>
      <c r="G939" s="69" t="s">
        <v>365</v>
      </c>
      <c r="H939" s="70">
        <v>1</v>
      </c>
      <c r="I939" s="71">
        <v>0.13</v>
      </c>
      <c r="J939" s="71">
        <v>0.13</v>
      </c>
    </row>
    <row r="940" spans="1:10" ht="24" customHeight="1" x14ac:dyDescent="0.2">
      <c r="A940" s="79" t="s">
        <v>341</v>
      </c>
      <c r="B940" s="80" t="s">
        <v>899</v>
      </c>
      <c r="C940" s="79" t="s">
        <v>49</v>
      </c>
      <c r="D940" s="79" t="s">
        <v>900</v>
      </c>
      <c r="E940" s="244" t="s">
        <v>418</v>
      </c>
      <c r="F940" s="244"/>
      <c r="G940" s="81" t="s">
        <v>365</v>
      </c>
      <c r="H940" s="82">
        <v>8.2000000000000007E-3</v>
      </c>
      <c r="I940" s="83">
        <v>16.649999999999999</v>
      </c>
      <c r="J940" s="83">
        <v>0.13</v>
      </c>
    </row>
    <row r="941" spans="1:10" ht="25.5" x14ac:dyDescent="0.2">
      <c r="A941" s="84"/>
      <c r="B941" s="84"/>
      <c r="C941" s="84"/>
      <c r="D941" s="84"/>
      <c r="E941" s="84" t="s">
        <v>344</v>
      </c>
      <c r="F941" s="85">
        <v>6.0096200000000002E-2</v>
      </c>
      <c r="G941" s="84" t="s">
        <v>345</v>
      </c>
      <c r="H941" s="85">
        <v>7.0000000000000007E-2</v>
      </c>
      <c r="I941" s="84" t="s">
        <v>346</v>
      </c>
      <c r="J941" s="85">
        <v>0.13</v>
      </c>
    </row>
    <row r="942" spans="1:10" ht="15" thickBot="1" x14ac:dyDescent="0.25">
      <c r="A942" s="84"/>
      <c r="B942" s="84"/>
      <c r="C942" s="84"/>
      <c r="D942" s="84"/>
      <c r="E942" s="84" t="s">
        <v>347</v>
      </c>
      <c r="F942" s="85">
        <v>0.03</v>
      </c>
      <c r="G942" s="84"/>
      <c r="H942" s="245" t="s">
        <v>348</v>
      </c>
      <c r="I942" s="245"/>
      <c r="J942" s="85">
        <v>0.16</v>
      </c>
    </row>
    <row r="943" spans="1:10" ht="0.95" customHeight="1" thickTop="1" x14ac:dyDescent="0.2">
      <c r="A943" s="72"/>
      <c r="B943" s="72"/>
      <c r="C943" s="72"/>
      <c r="D943" s="72"/>
      <c r="E943" s="72"/>
      <c r="F943" s="72"/>
      <c r="G943" s="72"/>
      <c r="H943" s="72"/>
      <c r="I943" s="72"/>
      <c r="J943" s="72"/>
    </row>
    <row r="944" spans="1:10" ht="18" customHeight="1" x14ac:dyDescent="0.2">
      <c r="A944" s="86"/>
      <c r="B944" s="87" t="s">
        <v>329</v>
      </c>
      <c r="C944" s="86" t="s">
        <v>330</v>
      </c>
      <c r="D944" s="86" t="s">
        <v>331</v>
      </c>
      <c r="E944" s="246" t="s">
        <v>332</v>
      </c>
      <c r="F944" s="246"/>
      <c r="G944" s="88" t="s">
        <v>333</v>
      </c>
      <c r="H944" s="87" t="s">
        <v>334</v>
      </c>
      <c r="I944" s="87" t="s">
        <v>335</v>
      </c>
      <c r="J944" s="87" t="s">
        <v>258</v>
      </c>
    </row>
    <row r="945" spans="1:10" ht="36" customHeight="1" x14ac:dyDescent="0.2">
      <c r="A945" s="67" t="s">
        <v>336</v>
      </c>
      <c r="B945" s="68" t="s">
        <v>907</v>
      </c>
      <c r="C945" s="67" t="s">
        <v>49</v>
      </c>
      <c r="D945" s="67" t="s">
        <v>908</v>
      </c>
      <c r="E945" s="247" t="s">
        <v>339</v>
      </c>
      <c r="F945" s="247"/>
      <c r="G945" s="69" t="s">
        <v>365</v>
      </c>
      <c r="H945" s="70">
        <v>1</v>
      </c>
      <c r="I945" s="71">
        <v>0.33</v>
      </c>
      <c r="J945" s="71">
        <v>0.33</v>
      </c>
    </row>
    <row r="946" spans="1:10" ht="24" customHeight="1" x14ac:dyDescent="0.2">
      <c r="A946" s="79" t="s">
        <v>341</v>
      </c>
      <c r="B946" s="80" t="s">
        <v>909</v>
      </c>
      <c r="C946" s="79" t="s">
        <v>49</v>
      </c>
      <c r="D946" s="79" t="s">
        <v>910</v>
      </c>
      <c r="E946" s="244" t="s">
        <v>418</v>
      </c>
      <c r="F946" s="244"/>
      <c r="G946" s="81" t="s">
        <v>365</v>
      </c>
      <c r="H946" s="82">
        <v>2.6599999999999999E-2</v>
      </c>
      <c r="I946" s="83">
        <v>12.5</v>
      </c>
      <c r="J946" s="83">
        <v>0.33</v>
      </c>
    </row>
    <row r="947" spans="1:10" ht="25.5" x14ac:dyDescent="0.2">
      <c r="A947" s="84"/>
      <c r="B947" s="84"/>
      <c r="C947" s="84"/>
      <c r="D947" s="84"/>
      <c r="E947" s="84" t="s">
        <v>344</v>
      </c>
      <c r="F947" s="85">
        <v>0.15255179999999999</v>
      </c>
      <c r="G947" s="84" t="s">
        <v>345</v>
      </c>
      <c r="H947" s="85">
        <v>0.18</v>
      </c>
      <c r="I947" s="84" t="s">
        <v>346</v>
      </c>
      <c r="J947" s="85">
        <v>0.33</v>
      </c>
    </row>
    <row r="948" spans="1:10" ht="15" thickBot="1" x14ac:dyDescent="0.25">
      <c r="A948" s="84"/>
      <c r="B948" s="84"/>
      <c r="C948" s="84"/>
      <c r="D948" s="84"/>
      <c r="E948" s="84" t="s">
        <v>347</v>
      </c>
      <c r="F948" s="85">
        <v>0.08</v>
      </c>
      <c r="G948" s="84"/>
      <c r="H948" s="245" t="s">
        <v>348</v>
      </c>
      <c r="I948" s="245"/>
      <c r="J948" s="85">
        <v>0.41</v>
      </c>
    </row>
    <row r="949" spans="1:10" ht="0.95" customHeight="1" thickTop="1" x14ac:dyDescent="0.2">
      <c r="A949" s="72"/>
      <c r="B949" s="72"/>
      <c r="C949" s="72"/>
      <c r="D949" s="72"/>
      <c r="E949" s="72"/>
      <c r="F949" s="72"/>
      <c r="G949" s="72"/>
      <c r="H949" s="72"/>
      <c r="I949" s="72"/>
      <c r="J949" s="72"/>
    </row>
    <row r="950" spans="1:10" ht="18" customHeight="1" x14ac:dyDescent="0.2">
      <c r="A950" s="86"/>
      <c r="B950" s="87" t="s">
        <v>329</v>
      </c>
      <c r="C950" s="86" t="s">
        <v>330</v>
      </c>
      <c r="D950" s="86" t="s">
        <v>331</v>
      </c>
      <c r="E950" s="246" t="s">
        <v>332</v>
      </c>
      <c r="F950" s="246"/>
      <c r="G950" s="88" t="s">
        <v>333</v>
      </c>
      <c r="H950" s="87" t="s">
        <v>334</v>
      </c>
      <c r="I950" s="87" t="s">
        <v>335</v>
      </c>
      <c r="J950" s="87" t="s">
        <v>258</v>
      </c>
    </row>
    <row r="951" spans="1:10" ht="24" customHeight="1" x14ac:dyDescent="0.2">
      <c r="A951" s="67" t="s">
        <v>336</v>
      </c>
      <c r="B951" s="68" t="s">
        <v>915</v>
      </c>
      <c r="C951" s="67" t="s">
        <v>49</v>
      </c>
      <c r="D951" s="67" t="s">
        <v>916</v>
      </c>
      <c r="E951" s="247" t="s">
        <v>339</v>
      </c>
      <c r="F951" s="247"/>
      <c r="G951" s="69" t="s">
        <v>365</v>
      </c>
      <c r="H951" s="70">
        <v>1</v>
      </c>
      <c r="I951" s="71">
        <v>0.16</v>
      </c>
      <c r="J951" s="71">
        <v>0.16</v>
      </c>
    </row>
    <row r="952" spans="1:10" ht="24" customHeight="1" x14ac:dyDescent="0.2">
      <c r="A952" s="79" t="s">
        <v>341</v>
      </c>
      <c r="B952" s="80" t="s">
        <v>917</v>
      </c>
      <c r="C952" s="79" t="s">
        <v>49</v>
      </c>
      <c r="D952" s="79" t="s">
        <v>918</v>
      </c>
      <c r="E952" s="244" t="s">
        <v>418</v>
      </c>
      <c r="F952" s="244"/>
      <c r="G952" s="81" t="s">
        <v>365</v>
      </c>
      <c r="H952" s="82">
        <v>1.2800000000000001E-2</v>
      </c>
      <c r="I952" s="83">
        <v>12.5</v>
      </c>
      <c r="J952" s="83">
        <v>0.16</v>
      </c>
    </row>
    <row r="953" spans="1:10" ht="25.5" x14ac:dyDescent="0.2">
      <c r="A953" s="84"/>
      <c r="B953" s="84"/>
      <c r="C953" s="84"/>
      <c r="D953" s="84"/>
      <c r="E953" s="84" t="s">
        <v>344</v>
      </c>
      <c r="F953" s="85">
        <v>7.3964500000000002E-2</v>
      </c>
      <c r="G953" s="84" t="s">
        <v>345</v>
      </c>
      <c r="H953" s="85">
        <v>0.09</v>
      </c>
      <c r="I953" s="84" t="s">
        <v>346</v>
      </c>
      <c r="J953" s="85">
        <v>0.16</v>
      </c>
    </row>
    <row r="954" spans="1:10" ht="15" thickBot="1" x14ac:dyDescent="0.25">
      <c r="A954" s="84"/>
      <c r="B954" s="84"/>
      <c r="C954" s="84"/>
      <c r="D954" s="84"/>
      <c r="E954" s="84" t="s">
        <v>347</v>
      </c>
      <c r="F954" s="85">
        <v>0.04</v>
      </c>
      <c r="G954" s="84"/>
      <c r="H954" s="245" t="s">
        <v>348</v>
      </c>
      <c r="I954" s="245"/>
      <c r="J954" s="85">
        <v>0.2</v>
      </c>
    </row>
    <row r="955" spans="1:10" ht="0.95" customHeight="1" thickTop="1" x14ac:dyDescent="0.2">
      <c r="A955" s="72"/>
      <c r="B955" s="72"/>
      <c r="C955" s="72"/>
      <c r="D955" s="72"/>
      <c r="E955" s="72"/>
      <c r="F955" s="72"/>
      <c r="G955" s="72"/>
      <c r="H955" s="72"/>
      <c r="I955" s="72"/>
      <c r="J955" s="72"/>
    </row>
    <row r="956" spans="1:10" ht="18" customHeight="1" x14ac:dyDescent="0.2">
      <c r="A956" s="86"/>
      <c r="B956" s="87" t="s">
        <v>329</v>
      </c>
      <c r="C956" s="86" t="s">
        <v>330</v>
      </c>
      <c r="D956" s="86" t="s">
        <v>331</v>
      </c>
      <c r="E956" s="246" t="s">
        <v>332</v>
      </c>
      <c r="F956" s="246"/>
      <c r="G956" s="88" t="s">
        <v>333</v>
      </c>
      <c r="H956" s="87" t="s">
        <v>334</v>
      </c>
      <c r="I956" s="87" t="s">
        <v>335</v>
      </c>
      <c r="J956" s="87" t="s">
        <v>258</v>
      </c>
    </row>
    <row r="957" spans="1:10" ht="24" customHeight="1" x14ac:dyDescent="0.2">
      <c r="A957" s="67" t="s">
        <v>336</v>
      </c>
      <c r="B957" s="68" t="s">
        <v>923</v>
      </c>
      <c r="C957" s="67" t="s">
        <v>49</v>
      </c>
      <c r="D957" s="67" t="s">
        <v>924</v>
      </c>
      <c r="E957" s="247" t="s">
        <v>339</v>
      </c>
      <c r="F957" s="247"/>
      <c r="G957" s="69" t="s">
        <v>365</v>
      </c>
      <c r="H957" s="70">
        <v>1</v>
      </c>
      <c r="I957" s="71">
        <v>0.1</v>
      </c>
      <c r="J957" s="71">
        <v>0.1</v>
      </c>
    </row>
    <row r="958" spans="1:10" ht="24" customHeight="1" x14ac:dyDescent="0.2">
      <c r="A958" s="79" t="s">
        <v>341</v>
      </c>
      <c r="B958" s="80" t="s">
        <v>925</v>
      </c>
      <c r="C958" s="79" t="s">
        <v>49</v>
      </c>
      <c r="D958" s="79" t="s">
        <v>926</v>
      </c>
      <c r="E958" s="244" t="s">
        <v>418</v>
      </c>
      <c r="F958" s="244"/>
      <c r="G958" s="81" t="s">
        <v>365</v>
      </c>
      <c r="H958" s="82">
        <v>8.2000000000000007E-3</v>
      </c>
      <c r="I958" s="83">
        <v>12.5</v>
      </c>
      <c r="J958" s="83">
        <v>0.1</v>
      </c>
    </row>
    <row r="959" spans="1:10" ht="25.5" x14ac:dyDescent="0.2">
      <c r="A959" s="84"/>
      <c r="B959" s="84"/>
      <c r="C959" s="84"/>
      <c r="D959" s="84"/>
      <c r="E959" s="84" t="s">
        <v>344</v>
      </c>
      <c r="F959" s="85">
        <v>4.6227799999999999E-2</v>
      </c>
      <c r="G959" s="84" t="s">
        <v>345</v>
      </c>
      <c r="H959" s="85">
        <v>0.05</v>
      </c>
      <c r="I959" s="84" t="s">
        <v>346</v>
      </c>
      <c r="J959" s="85">
        <v>0.1</v>
      </c>
    </row>
    <row r="960" spans="1:10" ht="15" thickBot="1" x14ac:dyDescent="0.25">
      <c r="A960" s="84"/>
      <c r="B960" s="84"/>
      <c r="C960" s="84"/>
      <c r="D960" s="84"/>
      <c r="E960" s="84" t="s">
        <v>347</v>
      </c>
      <c r="F960" s="85">
        <v>0.02</v>
      </c>
      <c r="G960" s="84"/>
      <c r="H960" s="245" t="s">
        <v>348</v>
      </c>
      <c r="I960" s="245"/>
      <c r="J960" s="85">
        <v>0.12</v>
      </c>
    </row>
    <row r="961" spans="1:10" ht="0.95" customHeight="1" thickTop="1" x14ac:dyDescent="0.2">
      <c r="A961" s="72"/>
      <c r="B961" s="72"/>
      <c r="C961" s="72"/>
      <c r="D961" s="72"/>
      <c r="E961" s="72"/>
      <c r="F961" s="72"/>
      <c r="G961" s="72"/>
      <c r="H961" s="72"/>
      <c r="I961" s="72"/>
      <c r="J961" s="72"/>
    </row>
    <row r="962" spans="1:10" ht="18" customHeight="1" x14ac:dyDescent="0.2">
      <c r="A962" s="86"/>
      <c r="B962" s="87" t="s">
        <v>329</v>
      </c>
      <c r="C962" s="86" t="s">
        <v>330</v>
      </c>
      <c r="D962" s="86" t="s">
        <v>331</v>
      </c>
      <c r="E962" s="246" t="s">
        <v>332</v>
      </c>
      <c r="F962" s="246"/>
      <c r="G962" s="88" t="s">
        <v>333</v>
      </c>
      <c r="H962" s="87" t="s">
        <v>334</v>
      </c>
      <c r="I962" s="87" t="s">
        <v>335</v>
      </c>
      <c r="J962" s="87" t="s">
        <v>258</v>
      </c>
    </row>
    <row r="963" spans="1:10" ht="24" customHeight="1" x14ac:dyDescent="0.2">
      <c r="A963" s="67" t="s">
        <v>336</v>
      </c>
      <c r="B963" s="68" t="s">
        <v>937</v>
      </c>
      <c r="C963" s="67" t="s">
        <v>49</v>
      </c>
      <c r="D963" s="67" t="s">
        <v>938</v>
      </c>
      <c r="E963" s="247" t="s">
        <v>339</v>
      </c>
      <c r="F963" s="247"/>
      <c r="G963" s="69" t="s">
        <v>365</v>
      </c>
      <c r="H963" s="70">
        <v>1</v>
      </c>
      <c r="I963" s="71">
        <v>0.17</v>
      </c>
      <c r="J963" s="71">
        <v>0.17</v>
      </c>
    </row>
    <row r="964" spans="1:10" ht="24" customHeight="1" x14ac:dyDescent="0.2">
      <c r="A964" s="79" t="s">
        <v>341</v>
      </c>
      <c r="B964" s="80" t="s">
        <v>939</v>
      </c>
      <c r="C964" s="79" t="s">
        <v>49</v>
      </c>
      <c r="D964" s="79" t="s">
        <v>940</v>
      </c>
      <c r="E964" s="244" t="s">
        <v>418</v>
      </c>
      <c r="F964" s="244"/>
      <c r="G964" s="81" t="s">
        <v>365</v>
      </c>
      <c r="H964" s="82">
        <v>1.0500000000000001E-2</v>
      </c>
      <c r="I964" s="83">
        <v>16.649999999999999</v>
      </c>
      <c r="J964" s="83">
        <v>0.17</v>
      </c>
    </row>
    <row r="965" spans="1:10" ht="25.5" x14ac:dyDescent="0.2">
      <c r="A965" s="84"/>
      <c r="B965" s="84"/>
      <c r="C965" s="84"/>
      <c r="D965" s="84"/>
      <c r="E965" s="84" t="s">
        <v>344</v>
      </c>
      <c r="F965" s="85">
        <v>7.8587299999999999E-2</v>
      </c>
      <c r="G965" s="84" t="s">
        <v>345</v>
      </c>
      <c r="H965" s="85">
        <v>0.09</v>
      </c>
      <c r="I965" s="84" t="s">
        <v>346</v>
      </c>
      <c r="J965" s="85">
        <v>0.17</v>
      </c>
    </row>
    <row r="966" spans="1:10" ht="15" thickBot="1" x14ac:dyDescent="0.25">
      <c r="A966" s="84"/>
      <c r="B966" s="84"/>
      <c r="C966" s="84"/>
      <c r="D966" s="84"/>
      <c r="E966" s="84" t="s">
        <v>347</v>
      </c>
      <c r="F966" s="85">
        <v>0.04</v>
      </c>
      <c r="G966" s="84"/>
      <c r="H966" s="245" t="s">
        <v>348</v>
      </c>
      <c r="I966" s="245"/>
      <c r="J966" s="85">
        <v>0.21</v>
      </c>
    </row>
    <row r="967" spans="1:10" ht="0.95" customHeight="1" thickTop="1" x14ac:dyDescent="0.2">
      <c r="A967" s="72"/>
      <c r="B967" s="72"/>
      <c r="C967" s="72"/>
      <c r="D967" s="72"/>
      <c r="E967" s="72"/>
      <c r="F967" s="72"/>
      <c r="G967" s="72"/>
      <c r="H967" s="72"/>
      <c r="I967" s="72"/>
      <c r="J967" s="72"/>
    </row>
    <row r="968" spans="1:10" ht="18" customHeight="1" x14ac:dyDescent="0.2">
      <c r="A968" s="86"/>
      <c r="B968" s="87" t="s">
        <v>329</v>
      </c>
      <c r="C968" s="86" t="s">
        <v>330</v>
      </c>
      <c r="D968" s="86" t="s">
        <v>331</v>
      </c>
      <c r="E968" s="246" t="s">
        <v>332</v>
      </c>
      <c r="F968" s="246"/>
      <c r="G968" s="88" t="s">
        <v>333</v>
      </c>
      <c r="H968" s="87" t="s">
        <v>334</v>
      </c>
      <c r="I968" s="87" t="s">
        <v>335</v>
      </c>
      <c r="J968" s="87" t="s">
        <v>258</v>
      </c>
    </row>
    <row r="969" spans="1:10" ht="24" customHeight="1" x14ac:dyDescent="0.2">
      <c r="A969" s="67" t="s">
        <v>336</v>
      </c>
      <c r="B969" s="68" t="s">
        <v>941</v>
      </c>
      <c r="C969" s="67" t="s">
        <v>49</v>
      </c>
      <c r="D969" s="67" t="s">
        <v>942</v>
      </c>
      <c r="E969" s="247" t="s">
        <v>339</v>
      </c>
      <c r="F969" s="247"/>
      <c r="G969" s="69" t="s">
        <v>365</v>
      </c>
      <c r="H969" s="70">
        <v>1</v>
      </c>
      <c r="I969" s="71">
        <v>0.13</v>
      </c>
      <c r="J969" s="71">
        <v>0.13</v>
      </c>
    </row>
    <row r="970" spans="1:10" ht="24" customHeight="1" x14ac:dyDescent="0.2">
      <c r="A970" s="79" t="s">
        <v>341</v>
      </c>
      <c r="B970" s="80" t="s">
        <v>943</v>
      </c>
      <c r="C970" s="79" t="s">
        <v>49</v>
      </c>
      <c r="D970" s="79" t="s">
        <v>944</v>
      </c>
      <c r="E970" s="244" t="s">
        <v>418</v>
      </c>
      <c r="F970" s="244"/>
      <c r="G970" s="81" t="s">
        <v>365</v>
      </c>
      <c r="H970" s="82">
        <v>8.2000000000000007E-3</v>
      </c>
      <c r="I970" s="83">
        <v>16.649999999999999</v>
      </c>
      <c r="J970" s="83">
        <v>0.13</v>
      </c>
    </row>
    <row r="971" spans="1:10" ht="25.5" x14ac:dyDescent="0.2">
      <c r="A971" s="84"/>
      <c r="B971" s="84"/>
      <c r="C971" s="84"/>
      <c r="D971" s="84"/>
      <c r="E971" s="84" t="s">
        <v>344</v>
      </c>
      <c r="F971" s="85">
        <v>6.0096200000000002E-2</v>
      </c>
      <c r="G971" s="84" t="s">
        <v>345</v>
      </c>
      <c r="H971" s="85">
        <v>7.0000000000000007E-2</v>
      </c>
      <c r="I971" s="84" t="s">
        <v>346</v>
      </c>
      <c r="J971" s="85">
        <v>0.13</v>
      </c>
    </row>
    <row r="972" spans="1:10" ht="15" thickBot="1" x14ac:dyDescent="0.25">
      <c r="A972" s="84"/>
      <c r="B972" s="84"/>
      <c r="C972" s="84"/>
      <c r="D972" s="84"/>
      <c r="E972" s="84" t="s">
        <v>347</v>
      </c>
      <c r="F972" s="85">
        <v>0.03</v>
      </c>
      <c r="G972" s="84"/>
      <c r="H972" s="245" t="s">
        <v>348</v>
      </c>
      <c r="I972" s="245"/>
      <c r="J972" s="85">
        <v>0.16</v>
      </c>
    </row>
    <row r="973" spans="1:10" ht="0.95" customHeight="1" thickTop="1" x14ac:dyDescent="0.2">
      <c r="A973" s="72"/>
      <c r="B973" s="72"/>
      <c r="C973" s="72"/>
      <c r="D973" s="72"/>
      <c r="E973" s="72"/>
      <c r="F973" s="72"/>
      <c r="G973" s="72"/>
      <c r="H973" s="72"/>
      <c r="I973" s="72"/>
      <c r="J973" s="72"/>
    </row>
    <row r="974" spans="1:10" ht="18" customHeight="1" x14ac:dyDescent="0.2">
      <c r="A974" s="86"/>
      <c r="B974" s="87" t="s">
        <v>329</v>
      </c>
      <c r="C974" s="86" t="s">
        <v>330</v>
      </c>
      <c r="D974" s="86" t="s">
        <v>331</v>
      </c>
      <c r="E974" s="246" t="s">
        <v>332</v>
      </c>
      <c r="F974" s="246"/>
      <c r="G974" s="88" t="s">
        <v>333</v>
      </c>
      <c r="H974" s="87" t="s">
        <v>334</v>
      </c>
      <c r="I974" s="87" t="s">
        <v>335</v>
      </c>
      <c r="J974" s="87" t="s">
        <v>258</v>
      </c>
    </row>
    <row r="975" spans="1:10" ht="24" customHeight="1" x14ac:dyDescent="0.2">
      <c r="A975" s="67" t="s">
        <v>336</v>
      </c>
      <c r="B975" s="68" t="s">
        <v>973</v>
      </c>
      <c r="C975" s="67" t="s">
        <v>49</v>
      </c>
      <c r="D975" s="67" t="s">
        <v>974</v>
      </c>
      <c r="E975" s="247" t="s">
        <v>339</v>
      </c>
      <c r="F975" s="247"/>
      <c r="G975" s="69" t="s">
        <v>365</v>
      </c>
      <c r="H975" s="70">
        <v>1</v>
      </c>
      <c r="I975" s="71">
        <v>0.44</v>
      </c>
      <c r="J975" s="71">
        <v>0.44</v>
      </c>
    </row>
    <row r="976" spans="1:10" ht="24" customHeight="1" x14ac:dyDescent="0.2">
      <c r="A976" s="79" t="s">
        <v>341</v>
      </c>
      <c r="B976" s="80" t="s">
        <v>975</v>
      </c>
      <c r="C976" s="79" t="s">
        <v>49</v>
      </c>
      <c r="D976" s="79" t="s">
        <v>976</v>
      </c>
      <c r="E976" s="244" t="s">
        <v>418</v>
      </c>
      <c r="F976" s="244"/>
      <c r="G976" s="81" t="s">
        <v>365</v>
      </c>
      <c r="H976" s="82">
        <v>2.6599999999999999E-2</v>
      </c>
      <c r="I976" s="83">
        <v>16.649999999999999</v>
      </c>
      <c r="J976" s="83">
        <v>0.44</v>
      </c>
    </row>
    <row r="977" spans="1:10" ht="25.5" x14ac:dyDescent="0.2">
      <c r="A977" s="84"/>
      <c r="B977" s="84"/>
      <c r="C977" s="84"/>
      <c r="D977" s="84"/>
      <c r="E977" s="84" t="s">
        <v>344</v>
      </c>
      <c r="F977" s="85">
        <v>0.20340240000000001</v>
      </c>
      <c r="G977" s="84" t="s">
        <v>345</v>
      </c>
      <c r="H977" s="85">
        <v>0.24</v>
      </c>
      <c r="I977" s="84" t="s">
        <v>346</v>
      </c>
      <c r="J977" s="85">
        <v>0.44</v>
      </c>
    </row>
    <row r="978" spans="1:10" ht="15" thickBot="1" x14ac:dyDescent="0.25">
      <c r="A978" s="84"/>
      <c r="B978" s="84"/>
      <c r="C978" s="84"/>
      <c r="D978" s="84"/>
      <c r="E978" s="84" t="s">
        <v>347</v>
      </c>
      <c r="F978" s="85">
        <v>0.11</v>
      </c>
      <c r="G978" s="84"/>
      <c r="H978" s="245" t="s">
        <v>348</v>
      </c>
      <c r="I978" s="245"/>
      <c r="J978" s="85">
        <v>0.55000000000000004</v>
      </c>
    </row>
    <row r="979" spans="1:10" ht="0.95" customHeight="1" thickTop="1" x14ac:dyDescent="0.2">
      <c r="A979" s="72"/>
      <c r="B979" s="72"/>
      <c r="C979" s="72"/>
      <c r="D979" s="72"/>
      <c r="E979" s="72"/>
      <c r="F979" s="72"/>
      <c r="G979" s="72"/>
      <c r="H979" s="72"/>
      <c r="I979" s="72"/>
      <c r="J979" s="72"/>
    </row>
    <row r="980" spans="1:10" ht="18" customHeight="1" x14ac:dyDescent="0.2">
      <c r="A980" s="86"/>
      <c r="B980" s="87" t="s">
        <v>329</v>
      </c>
      <c r="C980" s="86" t="s">
        <v>330</v>
      </c>
      <c r="D980" s="86" t="s">
        <v>331</v>
      </c>
      <c r="E980" s="246" t="s">
        <v>332</v>
      </c>
      <c r="F980" s="246"/>
      <c r="G980" s="88" t="s">
        <v>333</v>
      </c>
      <c r="H980" s="87" t="s">
        <v>334</v>
      </c>
      <c r="I980" s="87" t="s">
        <v>335</v>
      </c>
      <c r="J980" s="87" t="s">
        <v>258</v>
      </c>
    </row>
    <row r="981" spans="1:10" ht="24" customHeight="1" x14ac:dyDescent="0.2">
      <c r="A981" s="67" t="s">
        <v>336</v>
      </c>
      <c r="B981" s="68" t="s">
        <v>977</v>
      </c>
      <c r="C981" s="67" t="s">
        <v>49</v>
      </c>
      <c r="D981" s="67" t="s">
        <v>978</v>
      </c>
      <c r="E981" s="247" t="s">
        <v>339</v>
      </c>
      <c r="F981" s="247"/>
      <c r="G981" s="69" t="s">
        <v>365</v>
      </c>
      <c r="H981" s="70">
        <v>1</v>
      </c>
      <c r="I981" s="71">
        <v>0.21</v>
      </c>
      <c r="J981" s="71">
        <v>0.21</v>
      </c>
    </row>
    <row r="982" spans="1:10" ht="24" customHeight="1" x14ac:dyDescent="0.2">
      <c r="A982" s="79" t="s">
        <v>341</v>
      </c>
      <c r="B982" s="80" t="s">
        <v>979</v>
      </c>
      <c r="C982" s="79" t="s">
        <v>49</v>
      </c>
      <c r="D982" s="79" t="s">
        <v>980</v>
      </c>
      <c r="E982" s="244" t="s">
        <v>418</v>
      </c>
      <c r="F982" s="244"/>
      <c r="G982" s="81" t="s">
        <v>365</v>
      </c>
      <c r="H982" s="82">
        <v>1.2800000000000001E-2</v>
      </c>
      <c r="I982" s="83">
        <v>16.649999999999999</v>
      </c>
      <c r="J982" s="83">
        <v>0.21</v>
      </c>
    </row>
    <row r="983" spans="1:10" ht="25.5" x14ac:dyDescent="0.2">
      <c r="A983" s="84"/>
      <c r="B983" s="84"/>
      <c r="C983" s="84"/>
      <c r="D983" s="84"/>
      <c r="E983" s="84" t="s">
        <v>344</v>
      </c>
      <c r="F983" s="85">
        <v>9.7078399999999995E-2</v>
      </c>
      <c r="G983" s="84" t="s">
        <v>345</v>
      </c>
      <c r="H983" s="85">
        <v>0.11</v>
      </c>
      <c r="I983" s="84" t="s">
        <v>346</v>
      </c>
      <c r="J983" s="85">
        <v>0.21</v>
      </c>
    </row>
    <row r="984" spans="1:10" ht="15" thickBot="1" x14ac:dyDescent="0.25">
      <c r="A984" s="84"/>
      <c r="B984" s="84"/>
      <c r="C984" s="84"/>
      <c r="D984" s="84"/>
      <c r="E984" s="84" t="s">
        <v>347</v>
      </c>
      <c r="F984" s="85">
        <v>0.05</v>
      </c>
      <c r="G984" s="84"/>
      <c r="H984" s="245" t="s">
        <v>348</v>
      </c>
      <c r="I984" s="245"/>
      <c r="J984" s="85">
        <v>0.26</v>
      </c>
    </row>
    <row r="985" spans="1:10" ht="0.95" customHeight="1" thickTop="1" x14ac:dyDescent="0.2">
      <c r="A985" s="72"/>
      <c r="B985" s="72"/>
      <c r="C985" s="72"/>
      <c r="D985" s="72"/>
      <c r="E985" s="72"/>
      <c r="F985" s="72"/>
      <c r="G985" s="72"/>
      <c r="H985" s="72"/>
      <c r="I985" s="72"/>
      <c r="J985" s="72"/>
    </row>
    <row r="986" spans="1:10" ht="18" customHeight="1" x14ac:dyDescent="0.2">
      <c r="A986" s="86"/>
      <c r="B986" s="87" t="s">
        <v>329</v>
      </c>
      <c r="C986" s="86" t="s">
        <v>330</v>
      </c>
      <c r="D986" s="86" t="s">
        <v>331</v>
      </c>
      <c r="E986" s="246" t="s">
        <v>332</v>
      </c>
      <c r="F986" s="246"/>
      <c r="G986" s="88" t="s">
        <v>333</v>
      </c>
      <c r="H986" s="87" t="s">
        <v>334</v>
      </c>
      <c r="I986" s="87" t="s">
        <v>335</v>
      </c>
      <c r="J986" s="87" t="s">
        <v>258</v>
      </c>
    </row>
    <row r="987" spans="1:10" ht="24" customHeight="1" x14ac:dyDescent="0.2">
      <c r="A987" s="67" t="s">
        <v>336</v>
      </c>
      <c r="B987" s="68" t="s">
        <v>501</v>
      </c>
      <c r="C987" s="67" t="s">
        <v>49</v>
      </c>
      <c r="D987" s="67" t="s">
        <v>502</v>
      </c>
      <c r="E987" s="247" t="s">
        <v>339</v>
      </c>
      <c r="F987" s="247"/>
      <c r="G987" s="69" t="s">
        <v>365</v>
      </c>
      <c r="H987" s="70">
        <v>1</v>
      </c>
      <c r="I987" s="71">
        <v>0.25</v>
      </c>
      <c r="J987" s="71">
        <v>0.25</v>
      </c>
    </row>
    <row r="988" spans="1:10" ht="24" customHeight="1" x14ac:dyDescent="0.2">
      <c r="A988" s="79" t="s">
        <v>341</v>
      </c>
      <c r="B988" s="80" t="s">
        <v>503</v>
      </c>
      <c r="C988" s="79" t="s">
        <v>49</v>
      </c>
      <c r="D988" s="79" t="s">
        <v>504</v>
      </c>
      <c r="E988" s="244" t="s">
        <v>418</v>
      </c>
      <c r="F988" s="244"/>
      <c r="G988" s="81" t="s">
        <v>365</v>
      </c>
      <c r="H988" s="82">
        <v>1.5100000000000001E-2</v>
      </c>
      <c r="I988" s="83">
        <v>16.87</v>
      </c>
      <c r="J988" s="83">
        <v>0.25</v>
      </c>
    </row>
    <row r="989" spans="1:10" ht="25.5" x14ac:dyDescent="0.2">
      <c r="A989" s="84"/>
      <c r="B989" s="84"/>
      <c r="C989" s="84"/>
      <c r="D989" s="84"/>
      <c r="E989" s="84" t="s">
        <v>344</v>
      </c>
      <c r="F989" s="85">
        <v>0.11556950000000001</v>
      </c>
      <c r="G989" s="84" t="s">
        <v>345</v>
      </c>
      <c r="H989" s="85">
        <v>0.13</v>
      </c>
      <c r="I989" s="84" t="s">
        <v>346</v>
      </c>
      <c r="J989" s="85">
        <v>0.25</v>
      </c>
    </row>
    <row r="990" spans="1:10" ht="15" thickBot="1" x14ac:dyDescent="0.25">
      <c r="A990" s="84"/>
      <c r="B990" s="84"/>
      <c r="C990" s="84"/>
      <c r="D990" s="84"/>
      <c r="E990" s="84" t="s">
        <v>347</v>
      </c>
      <c r="F990" s="85">
        <v>0.06</v>
      </c>
      <c r="G990" s="84"/>
      <c r="H990" s="245" t="s">
        <v>348</v>
      </c>
      <c r="I990" s="245"/>
      <c r="J990" s="85">
        <v>0.31</v>
      </c>
    </row>
    <row r="991" spans="1:10" ht="0.95" customHeight="1" thickTop="1" x14ac:dyDescent="0.2">
      <c r="A991" s="72"/>
      <c r="B991" s="72"/>
      <c r="C991" s="72"/>
      <c r="D991" s="72"/>
      <c r="E991" s="72"/>
      <c r="F991" s="72"/>
      <c r="G991" s="72"/>
      <c r="H991" s="72"/>
      <c r="I991" s="72"/>
      <c r="J991" s="72"/>
    </row>
    <row r="992" spans="1:10" ht="18" customHeight="1" x14ac:dyDescent="0.2">
      <c r="A992" s="86"/>
      <c r="B992" s="87" t="s">
        <v>329</v>
      </c>
      <c r="C992" s="86" t="s">
        <v>330</v>
      </c>
      <c r="D992" s="86" t="s">
        <v>331</v>
      </c>
      <c r="E992" s="246" t="s">
        <v>332</v>
      </c>
      <c r="F992" s="246"/>
      <c r="G992" s="88" t="s">
        <v>333</v>
      </c>
      <c r="H992" s="87" t="s">
        <v>334</v>
      </c>
      <c r="I992" s="87" t="s">
        <v>335</v>
      </c>
      <c r="J992" s="87" t="s">
        <v>258</v>
      </c>
    </row>
    <row r="993" spans="1:10" ht="24" customHeight="1" x14ac:dyDescent="0.2">
      <c r="A993" s="67" t="s">
        <v>336</v>
      </c>
      <c r="B993" s="68" t="s">
        <v>412</v>
      </c>
      <c r="C993" s="67" t="s">
        <v>49</v>
      </c>
      <c r="D993" s="67" t="s">
        <v>413</v>
      </c>
      <c r="E993" s="247" t="s">
        <v>339</v>
      </c>
      <c r="F993" s="247"/>
      <c r="G993" s="69" t="s">
        <v>365</v>
      </c>
      <c r="H993" s="70">
        <v>1</v>
      </c>
      <c r="I993" s="71">
        <v>0.96</v>
      </c>
      <c r="J993" s="71">
        <v>0.96</v>
      </c>
    </row>
    <row r="994" spans="1:10" ht="24" customHeight="1" x14ac:dyDescent="0.2">
      <c r="A994" s="79" t="s">
        <v>341</v>
      </c>
      <c r="B994" s="80" t="s">
        <v>416</v>
      </c>
      <c r="C994" s="79" t="s">
        <v>49</v>
      </c>
      <c r="D994" s="79" t="s">
        <v>417</v>
      </c>
      <c r="E994" s="244" t="s">
        <v>418</v>
      </c>
      <c r="F994" s="244"/>
      <c r="G994" s="81" t="s">
        <v>365</v>
      </c>
      <c r="H994" s="82">
        <v>1.0500000000000001E-2</v>
      </c>
      <c r="I994" s="83">
        <v>91.91</v>
      </c>
      <c r="J994" s="83">
        <v>0.96</v>
      </c>
    </row>
    <row r="995" spans="1:10" ht="25.5" x14ac:dyDescent="0.2">
      <c r="A995" s="84"/>
      <c r="B995" s="84"/>
      <c r="C995" s="84"/>
      <c r="D995" s="84"/>
      <c r="E995" s="84" t="s">
        <v>344</v>
      </c>
      <c r="F995" s="85">
        <v>0.44378699999999999</v>
      </c>
      <c r="G995" s="84" t="s">
        <v>345</v>
      </c>
      <c r="H995" s="85">
        <v>0.52</v>
      </c>
      <c r="I995" s="84" t="s">
        <v>346</v>
      </c>
      <c r="J995" s="85">
        <v>0.96</v>
      </c>
    </row>
    <row r="996" spans="1:10" ht="15" thickBot="1" x14ac:dyDescent="0.25">
      <c r="A996" s="84"/>
      <c r="B996" s="84"/>
      <c r="C996" s="84"/>
      <c r="D996" s="84"/>
      <c r="E996" s="84" t="s">
        <v>347</v>
      </c>
      <c r="F996" s="85">
        <v>0.25</v>
      </c>
      <c r="G996" s="84"/>
      <c r="H996" s="245" t="s">
        <v>348</v>
      </c>
      <c r="I996" s="245"/>
      <c r="J996" s="85">
        <v>1.21</v>
      </c>
    </row>
    <row r="997" spans="1:10" ht="0.95" customHeight="1" thickTop="1" x14ac:dyDescent="0.2">
      <c r="A997" s="72"/>
      <c r="B997" s="72"/>
      <c r="C997" s="72"/>
      <c r="D997" s="72"/>
      <c r="E997" s="72"/>
      <c r="F997" s="72"/>
      <c r="G997" s="72"/>
      <c r="H997" s="72"/>
      <c r="I997" s="72"/>
      <c r="J997" s="72"/>
    </row>
    <row r="998" spans="1:10" ht="18" customHeight="1" x14ac:dyDescent="0.2">
      <c r="A998" s="86"/>
      <c r="B998" s="87" t="s">
        <v>329</v>
      </c>
      <c r="C998" s="86" t="s">
        <v>330</v>
      </c>
      <c r="D998" s="86" t="s">
        <v>331</v>
      </c>
      <c r="E998" s="246" t="s">
        <v>332</v>
      </c>
      <c r="F998" s="246"/>
      <c r="G998" s="88" t="s">
        <v>333</v>
      </c>
      <c r="H998" s="87" t="s">
        <v>334</v>
      </c>
      <c r="I998" s="87" t="s">
        <v>335</v>
      </c>
      <c r="J998" s="87" t="s">
        <v>258</v>
      </c>
    </row>
    <row r="999" spans="1:10" ht="36" customHeight="1" x14ac:dyDescent="0.2">
      <c r="A999" s="67" t="s">
        <v>336</v>
      </c>
      <c r="B999" s="68" t="s">
        <v>981</v>
      </c>
      <c r="C999" s="67" t="s">
        <v>49</v>
      </c>
      <c r="D999" s="67" t="s">
        <v>982</v>
      </c>
      <c r="E999" s="247" t="s">
        <v>339</v>
      </c>
      <c r="F999" s="247"/>
      <c r="G999" s="69" t="s">
        <v>365</v>
      </c>
      <c r="H999" s="70">
        <v>1</v>
      </c>
      <c r="I999" s="71">
        <v>0.13</v>
      </c>
      <c r="J999" s="71">
        <v>0.13</v>
      </c>
    </row>
    <row r="1000" spans="1:10" ht="24" customHeight="1" x14ac:dyDescent="0.2">
      <c r="A1000" s="79" t="s">
        <v>341</v>
      </c>
      <c r="B1000" s="80" t="s">
        <v>983</v>
      </c>
      <c r="C1000" s="79" t="s">
        <v>49</v>
      </c>
      <c r="D1000" s="79" t="s">
        <v>984</v>
      </c>
      <c r="E1000" s="244" t="s">
        <v>418</v>
      </c>
      <c r="F1000" s="244"/>
      <c r="G1000" s="81" t="s">
        <v>365</v>
      </c>
      <c r="H1000" s="82">
        <v>8.2000000000000007E-3</v>
      </c>
      <c r="I1000" s="83">
        <v>16.649999999999999</v>
      </c>
      <c r="J1000" s="83">
        <v>0.13</v>
      </c>
    </row>
    <row r="1001" spans="1:10" ht="25.5" x14ac:dyDescent="0.2">
      <c r="A1001" s="84"/>
      <c r="B1001" s="84"/>
      <c r="C1001" s="84"/>
      <c r="D1001" s="84"/>
      <c r="E1001" s="84" t="s">
        <v>344</v>
      </c>
      <c r="F1001" s="85">
        <v>6.0096200000000002E-2</v>
      </c>
      <c r="G1001" s="84" t="s">
        <v>345</v>
      </c>
      <c r="H1001" s="85">
        <v>7.0000000000000007E-2</v>
      </c>
      <c r="I1001" s="84" t="s">
        <v>346</v>
      </c>
      <c r="J1001" s="85">
        <v>0.13</v>
      </c>
    </row>
    <row r="1002" spans="1:10" ht="15" thickBot="1" x14ac:dyDescent="0.25">
      <c r="A1002" s="84"/>
      <c r="B1002" s="84"/>
      <c r="C1002" s="84"/>
      <c r="D1002" s="84"/>
      <c r="E1002" s="84" t="s">
        <v>347</v>
      </c>
      <c r="F1002" s="85">
        <v>0.03</v>
      </c>
      <c r="G1002" s="84"/>
      <c r="H1002" s="245" t="s">
        <v>348</v>
      </c>
      <c r="I1002" s="245"/>
      <c r="J1002" s="85">
        <v>0.16</v>
      </c>
    </row>
    <row r="1003" spans="1:10" ht="0.95" customHeight="1" thickTop="1" x14ac:dyDescent="0.2">
      <c r="A1003" s="72"/>
      <c r="B1003" s="72"/>
      <c r="C1003" s="72"/>
      <c r="D1003" s="72"/>
      <c r="E1003" s="72"/>
      <c r="F1003" s="72"/>
      <c r="G1003" s="72"/>
      <c r="H1003" s="72"/>
      <c r="I1003" s="72"/>
      <c r="J1003" s="72"/>
    </row>
    <row r="1004" spans="1:10" ht="18" customHeight="1" x14ac:dyDescent="0.2">
      <c r="A1004" s="86"/>
      <c r="B1004" s="87" t="s">
        <v>329</v>
      </c>
      <c r="C1004" s="86" t="s">
        <v>330</v>
      </c>
      <c r="D1004" s="86" t="s">
        <v>331</v>
      </c>
      <c r="E1004" s="246" t="s">
        <v>332</v>
      </c>
      <c r="F1004" s="246"/>
      <c r="G1004" s="88" t="s">
        <v>333</v>
      </c>
      <c r="H1004" s="87" t="s">
        <v>334</v>
      </c>
      <c r="I1004" s="87" t="s">
        <v>335</v>
      </c>
      <c r="J1004" s="87" t="s">
        <v>258</v>
      </c>
    </row>
    <row r="1005" spans="1:10" ht="24" customHeight="1" x14ac:dyDescent="0.2">
      <c r="A1005" s="67" t="s">
        <v>336</v>
      </c>
      <c r="B1005" s="68" t="s">
        <v>985</v>
      </c>
      <c r="C1005" s="67" t="s">
        <v>49</v>
      </c>
      <c r="D1005" s="67" t="s">
        <v>986</v>
      </c>
      <c r="E1005" s="247" t="s">
        <v>339</v>
      </c>
      <c r="F1005" s="247"/>
      <c r="G1005" s="69" t="s">
        <v>365</v>
      </c>
      <c r="H1005" s="70">
        <v>1</v>
      </c>
      <c r="I1005" s="71">
        <v>7.0000000000000007E-2</v>
      </c>
      <c r="J1005" s="71">
        <v>7.0000000000000007E-2</v>
      </c>
    </row>
    <row r="1006" spans="1:10" ht="24" customHeight="1" x14ac:dyDescent="0.2">
      <c r="A1006" s="79" t="s">
        <v>341</v>
      </c>
      <c r="B1006" s="80" t="s">
        <v>987</v>
      </c>
      <c r="C1006" s="79" t="s">
        <v>49</v>
      </c>
      <c r="D1006" s="79" t="s">
        <v>988</v>
      </c>
      <c r="E1006" s="244" t="s">
        <v>418</v>
      </c>
      <c r="F1006" s="244"/>
      <c r="G1006" s="81" t="s">
        <v>365</v>
      </c>
      <c r="H1006" s="82">
        <v>5.8999999999999999E-3</v>
      </c>
      <c r="I1006" s="83">
        <v>12.5</v>
      </c>
      <c r="J1006" s="83">
        <v>7.0000000000000007E-2</v>
      </c>
    </row>
    <row r="1007" spans="1:10" ht="25.5" x14ac:dyDescent="0.2">
      <c r="A1007" s="84"/>
      <c r="B1007" s="84"/>
      <c r="C1007" s="84"/>
      <c r="D1007" s="84"/>
      <c r="E1007" s="84" t="s">
        <v>344</v>
      </c>
      <c r="F1007" s="85">
        <v>3.2359499999999999E-2</v>
      </c>
      <c r="G1007" s="84" t="s">
        <v>345</v>
      </c>
      <c r="H1007" s="85">
        <v>0.04</v>
      </c>
      <c r="I1007" s="84" t="s">
        <v>346</v>
      </c>
      <c r="J1007" s="85">
        <v>7.0000000000000007E-2</v>
      </c>
    </row>
    <row r="1008" spans="1:10" ht="15" thickBot="1" x14ac:dyDescent="0.25">
      <c r="A1008" s="84"/>
      <c r="B1008" s="84"/>
      <c r="C1008" s="84"/>
      <c r="D1008" s="84"/>
      <c r="E1008" s="84" t="s">
        <v>347</v>
      </c>
      <c r="F1008" s="85">
        <v>0.01</v>
      </c>
      <c r="G1008" s="84"/>
      <c r="H1008" s="245" t="s">
        <v>348</v>
      </c>
      <c r="I1008" s="245"/>
      <c r="J1008" s="85">
        <v>0.08</v>
      </c>
    </row>
    <row r="1009" spans="1:10" ht="0.95" customHeight="1" thickTop="1" x14ac:dyDescent="0.2">
      <c r="A1009" s="72"/>
      <c r="B1009" s="72"/>
      <c r="C1009" s="72"/>
      <c r="D1009" s="72"/>
      <c r="E1009" s="72"/>
      <c r="F1009" s="72"/>
      <c r="G1009" s="72"/>
      <c r="H1009" s="72"/>
      <c r="I1009" s="72"/>
      <c r="J1009" s="72"/>
    </row>
    <row r="1010" spans="1:10" ht="18" customHeight="1" x14ac:dyDescent="0.2">
      <c r="A1010" s="86"/>
      <c r="B1010" s="87" t="s">
        <v>329</v>
      </c>
      <c r="C1010" s="86" t="s">
        <v>330</v>
      </c>
      <c r="D1010" s="86" t="s">
        <v>331</v>
      </c>
      <c r="E1010" s="246" t="s">
        <v>332</v>
      </c>
      <c r="F1010" s="246"/>
      <c r="G1010" s="88" t="s">
        <v>333</v>
      </c>
      <c r="H1010" s="87" t="s">
        <v>334</v>
      </c>
      <c r="I1010" s="87" t="s">
        <v>335</v>
      </c>
      <c r="J1010" s="87" t="s">
        <v>258</v>
      </c>
    </row>
    <row r="1011" spans="1:10" ht="24" customHeight="1" x14ac:dyDescent="0.2">
      <c r="A1011" s="67" t="s">
        <v>336</v>
      </c>
      <c r="B1011" s="68" t="s">
        <v>989</v>
      </c>
      <c r="C1011" s="67" t="s">
        <v>49</v>
      </c>
      <c r="D1011" s="67" t="s">
        <v>990</v>
      </c>
      <c r="E1011" s="247" t="s">
        <v>339</v>
      </c>
      <c r="F1011" s="247"/>
      <c r="G1011" s="69" t="s">
        <v>365</v>
      </c>
      <c r="H1011" s="70">
        <v>1</v>
      </c>
      <c r="I1011" s="71">
        <v>0.09</v>
      </c>
      <c r="J1011" s="71">
        <v>0.09</v>
      </c>
    </row>
    <row r="1012" spans="1:10" ht="24" customHeight="1" x14ac:dyDescent="0.2">
      <c r="A1012" s="79" t="s">
        <v>341</v>
      </c>
      <c r="B1012" s="80" t="s">
        <v>991</v>
      </c>
      <c r="C1012" s="79" t="s">
        <v>49</v>
      </c>
      <c r="D1012" s="79" t="s">
        <v>992</v>
      </c>
      <c r="E1012" s="244" t="s">
        <v>418</v>
      </c>
      <c r="F1012" s="244"/>
      <c r="G1012" s="81" t="s">
        <v>365</v>
      </c>
      <c r="H1012" s="82">
        <v>5.8999999999999999E-3</v>
      </c>
      <c r="I1012" s="83">
        <v>16.649999999999999</v>
      </c>
      <c r="J1012" s="83">
        <v>0.09</v>
      </c>
    </row>
    <row r="1013" spans="1:10" ht="25.5" x14ac:dyDescent="0.2">
      <c r="A1013" s="84"/>
      <c r="B1013" s="84"/>
      <c r="C1013" s="84"/>
      <c r="D1013" s="84"/>
      <c r="E1013" s="84" t="s">
        <v>344</v>
      </c>
      <c r="F1013" s="85">
        <v>4.1605000000000003E-2</v>
      </c>
      <c r="G1013" s="84" t="s">
        <v>345</v>
      </c>
      <c r="H1013" s="85">
        <v>0.05</v>
      </c>
      <c r="I1013" s="84" t="s">
        <v>346</v>
      </c>
      <c r="J1013" s="85">
        <v>0.09</v>
      </c>
    </row>
    <row r="1014" spans="1:10" ht="15" thickBot="1" x14ac:dyDescent="0.25">
      <c r="A1014" s="84"/>
      <c r="B1014" s="84"/>
      <c r="C1014" s="84"/>
      <c r="D1014" s="84"/>
      <c r="E1014" s="84" t="s">
        <v>347</v>
      </c>
      <c r="F1014" s="85">
        <v>0.02</v>
      </c>
      <c r="G1014" s="84"/>
      <c r="H1014" s="245" t="s">
        <v>348</v>
      </c>
      <c r="I1014" s="245"/>
      <c r="J1014" s="85">
        <v>0.11</v>
      </c>
    </row>
    <row r="1015" spans="1:10" ht="0.95" customHeight="1" thickTop="1" x14ac:dyDescent="0.2">
      <c r="A1015" s="72"/>
      <c r="B1015" s="72"/>
      <c r="C1015" s="72"/>
      <c r="D1015" s="72"/>
      <c r="E1015" s="72"/>
      <c r="F1015" s="72"/>
      <c r="G1015" s="72"/>
      <c r="H1015" s="72"/>
      <c r="I1015" s="72"/>
      <c r="J1015" s="72"/>
    </row>
    <row r="1016" spans="1:10" ht="18" customHeight="1" x14ac:dyDescent="0.2">
      <c r="A1016" s="86"/>
      <c r="B1016" s="87" t="s">
        <v>329</v>
      </c>
      <c r="C1016" s="86" t="s">
        <v>330</v>
      </c>
      <c r="D1016" s="86" t="s">
        <v>331</v>
      </c>
      <c r="E1016" s="246" t="s">
        <v>332</v>
      </c>
      <c r="F1016" s="246"/>
      <c r="G1016" s="88" t="s">
        <v>333</v>
      </c>
      <c r="H1016" s="87" t="s">
        <v>334</v>
      </c>
      <c r="I1016" s="87" t="s">
        <v>335</v>
      </c>
      <c r="J1016" s="87" t="s">
        <v>258</v>
      </c>
    </row>
    <row r="1017" spans="1:10" ht="24" customHeight="1" x14ac:dyDescent="0.2">
      <c r="A1017" s="67" t="s">
        <v>336</v>
      </c>
      <c r="B1017" s="68" t="s">
        <v>993</v>
      </c>
      <c r="C1017" s="67" t="s">
        <v>49</v>
      </c>
      <c r="D1017" s="67" t="s">
        <v>994</v>
      </c>
      <c r="E1017" s="247" t="s">
        <v>339</v>
      </c>
      <c r="F1017" s="247"/>
      <c r="G1017" s="69" t="s">
        <v>365</v>
      </c>
      <c r="H1017" s="70">
        <v>1</v>
      </c>
      <c r="I1017" s="71">
        <v>0.13</v>
      </c>
      <c r="J1017" s="71">
        <v>0.13</v>
      </c>
    </row>
    <row r="1018" spans="1:10" ht="24" customHeight="1" x14ac:dyDescent="0.2">
      <c r="A1018" s="79" t="s">
        <v>341</v>
      </c>
      <c r="B1018" s="80" t="s">
        <v>995</v>
      </c>
      <c r="C1018" s="79" t="s">
        <v>49</v>
      </c>
      <c r="D1018" s="79" t="s">
        <v>996</v>
      </c>
      <c r="E1018" s="244" t="s">
        <v>418</v>
      </c>
      <c r="F1018" s="244"/>
      <c r="G1018" s="81" t="s">
        <v>365</v>
      </c>
      <c r="H1018" s="82">
        <v>8.2000000000000007E-3</v>
      </c>
      <c r="I1018" s="83">
        <v>16.649999999999999</v>
      </c>
      <c r="J1018" s="83">
        <v>0.13</v>
      </c>
    </row>
    <row r="1019" spans="1:10" ht="25.5" x14ac:dyDescent="0.2">
      <c r="A1019" s="84"/>
      <c r="B1019" s="84"/>
      <c r="C1019" s="84"/>
      <c r="D1019" s="84"/>
      <c r="E1019" s="84" t="s">
        <v>344</v>
      </c>
      <c r="F1019" s="85">
        <v>6.0096200000000002E-2</v>
      </c>
      <c r="G1019" s="84" t="s">
        <v>345</v>
      </c>
      <c r="H1019" s="85">
        <v>7.0000000000000007E-2</v>
      </c>
      <c r="I1019" s="84" t="s">
        <v>346</v>
      </c>
      <c r="J1019" s="85">
        <v>0.13</v>
      </c>
    </row>
    <row r="1020" spans="1:10" ht="15" thickBot="1" x14ac:dyDescent="0.25">
      <c r="A1020" s="84"/>
      <c r="B1020" s="84"/>
      <c r="C1020" s="84"/>
      <c r="D1020" s="84"/>
      <c r="E1020" s="84" t="s">
        <v>347</v>
      </c>
      <c r="F1020" s="85">
        <v>0.03</v>
      </c>
      <c r="G1020" s="84"/>
      <c r="H1020" s="245" t="s">
        <v>348</v>
      </c>
      <c r="I1020" s="245"/>
      <c r="J1020" s="85">
        <v>0.16</v>
      </c>
    </row>
    <row r="1021" spans="1:10" ht="0.95" customHeight="1" thickTop="1" x14ac:dyDescent="0.2">
      <c r="A1021" s="72"/>
      <c r="B1021" s="72"/>
      <c r="C1021" s="72"/>
      <c r="D1021" s="72"/>
      <c r="E1021" s="72"/>
      <c r="F1021" s="72"/>
      <c r="G1021" s="72"/>
      <c r="H1021" s="72"/>
      <c r="I1021" s="72"/>
      <c r="J1021" s="72"/>
    </row>
    <row r="1022" spans="1:10" ht="18" customHeight="1" x14ac:dyDescent="0.2">
      <c r="A1022" s="86"/>
      <c r="B1022" s="87" t="s">
        <v>329</v>
      </c>
      <c r="C1022" s="86" t="s">
        <v>330</v>
      </c>
      <c r="D1022" s="86" t="s">
        <v>331</v>
      </c>
      <c r="E1022" s="246" t="s">
        <v>332</v>
      </c>
      <c r="F1022" s="246"/>
      <c r="G1022" s="88" t="s">
        <v>333</v>
      </c>
      <c r="H1022" s="87" t="s">
        <v>334</v>
      </c>
      <c r="I1022" s="87" t="s">
        <v>335</v>
      </c>
      <c r="J1022" s="87" t="s">
        <v>258</v>
      </c>
    </row>
    <row r="1023" spans="1:10" ht="24" customHeight="1" x14ac:dyDescent="0.2">
      <c r="A1023" s="67" t="s">
        <v>336</v>
      </c>
      <c r="B1023" s="68" t="s">
        <v>997</v>
      </c>
      <c r="C1023" s="67" t="s">
        <v>49</v>
      </c>
      <c r="D1023" s="67" t="s">
        <v>998</v>
      </c>
      <c r="E1023" s="247" t="s">
        <v>339</v>
      </c>
      <c r="F1023" s="247"/>
      <c r="G1023" s="69" t="s">
        <v>365</v>
      </c>
      <c r="H1023" s="70">
        <v>1</v>
      </c>
      <c r="I1023" s="71">
        <v>0.25</v>
      </c>
      <c r="J1023" s="71">
        <v>0.25</v>
      </c>
    </row>
    <row r="1024" spans="1:10" ht="24" customHeight="1" x14ac:dyDescent="0.2">
      <c r="A1024" s="79" t="s">
        <v>341</v>
      </c>
      <c r="B1024" s="80" t="s">
        <v>999</v>
      </c>
      <c r="C1024" s="79" t="s">
        <v>49</v>
      </c>
      <c r="D1024" s="79" t="s">
        <v>1000</v>
      </c>
      <c r="E1024" s="244" t="s">
        <v>418</v>
      </c>
      <c r="F1024" s="244"/>
      <c r="G1024" s="81" t="s">
        <v>365</v>
      </c>
      <c r="H1024" s="82">
        <v>1.5100000000000001E-2</v>
      </c>
      <c r="I1024" s="83">
        <v>16.649999999999999</v>
      </c>
      <c r="J1024" s="83">
        <v>0.25</v>
      </c>
    </row>
    <row r="1025" spans="1:10" ht="25.5" x14ac:dyDescent="0.2">
      <c r="A1025" s="84"/>
      <c r="B1025" s="84"/>
      <c r="C1025" s="84"/>
      <c r="D1025" s="84"/>
      <c r="E1025" s="84" t="s">
        <v>344</v>
      </c>
      <c r="F1025" s="85">
        <v>0.11556950000000001</v>
      </c>
      <c r="G1025" s="84" t="s">
        <v>345</v>
      </c>
      <c r="H1025" s="85">
        <v>0.13</v>
      </c>
      <c r="I1025" s="84" t="s">
        <v>346</v>
      </c>
      <c r="J1025" s="85">
        <v>0.25</v>
      </c>
    </row>
    <row r="1026" spans="1:10" ht="15" thickBot="1" x14ac:dyDescent="0.25">
      <c r="A1026" s="84"/>
      <c r="B1026" s="84"/>
      <c r="C1026" s="84"/>
      <c r="D1026" s="84"/>
      <c r="E1026" s="84" t="s">
        <v>347</v>
      </c>
      <c r="F1026" s="85">
        <v>0.06</v>
      </c>
      <c r="G1026" s="84"/>
      <c r="H1026" s="245" t="s">
        <v>348</v>
      </c>
      <c r="I1026" s="245"/>
      <c r="J1026" s="85">
        <v>0.31</v>
      </c>
    </row>
    <row r="1027" spans="1:10" ht="0.95" customHeight="1" thickTop="1" x14ac:dyDescent="0.2">
      <c r="A1027" s="72"/>
      <c r="B1027" s="72"/>
      <c r="C1027" s="72"/>
      <c r="D1027" s="72"/>
      <c r="E1027" s="72"/>
      <c r="F1027" s="72"/>
      <c r="G1027" s="72"/>
      <c r="H1027" s="72"/>
      <c r="I1027" s="72"/>
      <c r="J1027" s="72"/>
    </row>
    <row r="1028" spans="1:10" ht="18" customHeight="1" x14ac:dyDescent="0.2">
      <c r="A1028" s="86"/>
      <c r="B1028" s="87" t="s">
        <v>329</v>
      </c>
      <c r="C1028" s="86" t="s">
        <v>330</v>
      </c>
      <c r="D1028" s="86" t="s">
        <v>331</v>
      </c>
      <c r="E1028" s="246" t="s">
        <v>332</v>
      </c>
      <c r="F1028" s="246"/>
      <c r="G1028" s="88" t="s">
        <v>333</v>
      </c>
      <c r="H1028" s="87" t="s">
        <v>334</v>
      </c>
      <c r="I1028" s="87" t="s">
        <v>335</v>
      </c>
      <c r="J1028" s="87" t="s">
        <v>258</v>
      </c>
    </row>
    <row r="1029" spans="1:10" ht="24" customHeight="1" x14ac:dyDescent="0.2">
      <c r="A1029" s="67" t="s">
        <v>336</v>
      </c>
      <c r="B1029" s="68" t="s">
        <v>1001</v>
      </c>
      <c r="C1029" s="67" t="s">
        <v>49</v>
      </c>
      <c r="D1029" s="67" t="s">
        <v>1002</v>
      </c>
      <c r="E1029" s="247" t="s">
        <v>339</v>
      </c>
      <c r="F1029" s="247"/>
      <c r="G1029" s="69" t="s">
        <v>365</v>
      </c>
      <c r="H1029" s="70">
        <v>1</v>
      </c>
      <c r="I1029" s="71">
        <v>0.17</v>
      </c>
      <c r="J1029" s="71">
        <v>0.17</v>
      </c>
    </row>
    <row r="1030" spans="1:10" ht="24" customHeight="1" x14ac:dyDescent="0.2">
      <c r="A1030" s="79" t="s">
        <v>341</v>
      </c>
      <c r="B1030" s="80" t="s">
        <v>1003</v>
      </c>
      <c r="C1030" s="79" t="s">
        <v>49</v>
      </c>
      <c r="D1030" s="79" t="s">
        <v>1004</v>
      </c>
      <c r="E1030" s="244" t="s">
        <v>418</v>
      </c>
      <c r="F1030" s="244"/>
      <c r="G1030" s="81" t="s">
        <v>365</v>
      </c>
      <c r="H1030" s="82">
        <v>1.0500000000000001E-2</v>
      </c>
      <c r="I1030" s="83">
        <v>16.649999999999999</v>
      </c>
      <c r="J1030" s="83">
        <v>0.17</v>
      </c>
    </row>
    <row r="1031" spans="1:10" ht="25.5" x14ac:dyDescent="0.2">
      <c r="A1031" s="84"/>
      <c r="B1031" s="84"/>
      <c r="C1031" s="84"/>
      <c r="D1031" s="84"/>
      <c r="E1031" s="84" t="s">
        <v>344</v>
      </c>
      <c r="F1031" s="85">
        <v>7.8587299999999999E-2</v>
      </c>
      <c r="G1031" s="84" t="s">
        <v>345</v>
      </c>
      <c r="H1031" s="85">
        <v>0.09</v>
      </c>
      <c r="I1031" s="84" t="s">
        <v>346</v>
      </c>
      <c r="J1031" s="85">
        <v>0.17</v>
      </c>
    </row>
    <row r="1032" spans="1:10" ht="15" thickBot="1" x14ac:dyDescent="0.25">
      <c r="A1032" s="84"/>
      <c r="B1032" s="84"/>
      <c r="C1032" s="84"/>
      <c r="D1032" s="84"/>
      <c r="E1032" s="84" t="s">
        <v>347</v>
      </c>
      <c r="F1032" s="85">
        <v>0.04</v>
      </c>
      <c r="G1032" s="84"/>
      <c r="H1032" s="245" t="s">
        <v>348</v>
      </c>
      <c r="I1032" s="245"/>
      <c r="J1032" s="85">
        <v>0.21</v>
      </c>
    </row>
    <row r="1033" spans="1:10" ht="0.95" customHeight="1" thickTop="1" x14ac:dyDescent="0.2">
      <c r="A1033" s="72"/>
      <c r="B1033" s="72"/>
      <c r="C1033" s="72"/>
      <c r="D1033" s="72"/>
      <c r="E1033" s="72"/>
      <c r="F1033" s="72"/>
      <c r="G1033" s="72"/>
      <c r="H1033" s="72"/>
      <c r="I1033" s="72"/>
      <c r="J1033" s="72"/>
    </row>
    <row r="1034" spans="1:10" ht="18" customHeight="1" x14ac:dyDescent="0.2">
      <c r="A1034" s="86"/>
      <c r="B1034" s="87" t="s">
        <v>329</v>
      </c>
      <c r="C1034" s="86" t="s">
        <v>330</v>
      </c>
      <c r="D1034" s="86" t="s">
        <v>331</v>
      </c>
      <c r="E1034" s="246" t="s">
        <v>332</v>
      </c>
      <c r="F1034" s="246"/>
      <c r="G1034" s="88" t="s">
        <v>333</v>
      </c>
      <c r="H1034" s="87" t="s">
        <v>334</v>
      </c>
      <c r="I1034" s="87" t="s">
        <v>335</v>
      </c>
      <c r="J1034" s="87" t="s">
        <v>258</v>
      </c>
    </row>
    <row r="1035" spans="1:10" ht="24" customHeight="1" x14ac:dyDescent="0.2">
      <c r="A1035" s="67" t="s">
        <v>336</v>
      </c>
      <c r="B1035" s="68" t="s">
        <v>1005</v>
      </c>
      <c r="C1035" s="67" t="s">
        <v>49</v>
      </c>
      <c r="D1035" s="67" t="s">
        <v>1006</v>
      </c>
      <c r="E1035" s="247" t="s">
        <v>339</v>
      </c>
      <c r="F1035" s="247"/>
      <c r="G1035" s="69" t="s">
        <v>365</v>
      </c>
      <c r="H1035" s="70">
        <v>1</v>
      </c>
      <c r="I1035" s="71">
        <v>0.13</v>
      </c>
      <c r="J1035" s="71">
        <v>0.13</v>
      </c>
    </row>
    <row r="1036" spans="1:10" ht="24" customHeight="1" x14ac:dyDescent="0.2">
      <c r="A1036" s="79" t="s">
        <v>341</v>
      </c>
      <c r="B1036" s="80" t="s">
        <v>1007</v>
      </c>
      <c r="C1036" s="79" t="s">
        <v>49</v>
      </c>
      <c r="D1036" s="79" t="s">
        <v>1008</v>
      </c>
      <c r="E1036" s="244" t="s">
        <v>418</v>
      </c>
      <c r="F1036" s="244"/>
      <c r="G1036" s="81" t="s">
        <v>365</v>
      </c>
      <c r="H1036" s="82">
        <v>8.2000000000000007E-3</v>
      </c>
      <c r="I1036" s="83">
        <v>16.649999999999999</v>
      </c>
      <c r="J1036" s="83">
        <v>0.13</v>
      </c>
    </row>
    <row r="1037" spans="1:10" ht="25.5" x14ac:dyDescent="0.2">
      <c r="A1037" s="84"/>
      <c r="B1037" s="84"/>
      <c r="C1037" s="84"/>
      <c r="D1037" s="84"/>
      <c r="E1037" s="84" t="s">
        <v>344</v>
      </c>
      <c r="F1037" s="85">
        <v>6.0096200000000002E-2</v>
      </c>
      <c r="G1037" s="84" t="s">
        <v>345</v>
      </c>
      <c r="H1037" s="85">
        <v>7.0000000000000007E-2</v>
      </c>
      <c r="I1037" s="84" t="s">
        <v>346</v>
      </c>
      <c r="J1037" s="85">
        <v>0.13</v>
      </c>
    </row>
    <row r="1038" spans="1:10" ht="15" thickBot="1" x14ac:dyDescent="0.25">
      <c r="A1038" s="84"/>
      <c r="B1038" s="84"/>
      <c r="C1038" s="84"/>
      <c r="D1038" s="84"/>
      <c r="E1038" s="84" t="s">
        <v>347</v>
      </c>
      <c r="F1038" s="85">
        <v>0.03</v>
      </c>
      <c r="G1038" s="84"/>
      <c r="H1038" s="245" t="s">
        <v>348</v>
      </c>
      <c r="I1038" s="245"/>
      <c r="J1038" s="85">
        <v>0.16</v>
      </c>
    </row>
    <row r="1039" spans="1:10" ht="0.95" customHeight="1" thickTop="1" x14ac:dyDescent="0.2">
      <c r="A1039" s="72"/>
      <c r="B1039" s="72"/>
      <c r="C1039" s="72"/>
      <c r="D1039" s="72"/>
      <c r="E1039" s="72"/>
      <c r="F1039" s="72"/>
      <c r="G1039" s="72"/>
      <c r="H1039" s="72"/>
      <c r="I1039" s="72"/>
      <c r="J1039" s="72"/>
    </row>
    <row r="1040" spans="1:10" ht="18" customHeight="1" x14ac:dyDescent="0.2">
      <c r="A1040" s="86"/>
      <c r="B1040" s="87" t="s">
        <v>329</v>
      </c>
      <c r="C1040" s="86" t="s">
        <v>330</v>
      </c>
      <c r="D1040" s="86" t="s">
        <v>331</v>
      </c>
      <c r="E1040" s="246" t="s">
        <v>332</v>
      </c>
      <c r="F1040" s="246"/>
      <c r="G1040" s="88" t="s">
        <v>333</v>
      </c>
      <c r="H1040" s="87" t="s">
        <v>334</v>
      </c>
      <c r="I1040" s="87" t="s">
        <v>335</v>
      </c>
      <c r="J1040" s="87" t="s">
        <v>258</v>
      </c>
    </row>
    <row r="1041" spans="1:10" ht="24" customHeight="1" x14ac:dyDescent="0.2">
      <c r="A1041" s="67" t="s">
        <v>336</v>
      </c>
      <c r="B1041" s="68" t="s">
        <v>1009</v>
      </c>
      <c r="C1041" s="67" t="s">
        <v>49</v>
      </c>
      <c r="D1041" s="67" t="s">
        <v>1010</v>
      </c>
      <c r="E1041" s="247" t="s">
        <v>339</v>
      </c>
      <c r="F1041" s="247"/>
      <c r="G1041" s="69" t="s">
        <v>365</v>
      </c>
      <c r="H1041" s="70">
        <v>1</v>
      </c>
      <c r="I1041" s="71">
        <v>0.18</v>
      </c>
      <c r="J1041" s="71">
        <v>0.18</v>
      </c>
    </row>
    <row r="1042" spans="1:10" ht="24" customHeight="1" x14ac:dyDescent="0.2">
      <c r="A1042" s="79" t="s">
        <v>341</v>
      </c>
      <c r="B1042" s="80" t="s">
        <v>1011</v>
      </c>
      <c r="C1042" s="79" t="s">
        <v>49</v>
      </c>
      <c r="D1042" s="79" t="s">
        <v>1012</v>
      </c>
      <c r="E1042" s="244" t="s">
        <v>418</v>
      </c>
      <c r="F1042" s="244"/>
      <c r="G1042" s="81" t="s">
        <v>365</v>
      </c>
      <c r="H1042" s="82">
        <v>1.5100000000000001E-2</v>
      </c>
      <c r="I1042" s="83">
        <v>12.04</v>
      </c>
      <c r="J1042" s="83">
        <v>0.18</v>
      </c>
    </row>
    <row r="1043" spans="1:10" ht="25.5" x14ac:dyDescent="0.2">
      <c r="A1043" s="84"/>
      <c r="B1043" s="84"/>
      <c r="C1043" s="84"/>
      <c r="D1043" s="84"/>
      <c r="E1043" s="84" t="s">
        <v>344</v>
      </c>
      <c r="F1043" s="85">
        <v>8.3210099999999995E-2</v>
      </c>
      <c r="G1043" s="84" t="s">
        <v>345</v>
      </c>
      <c r="H1043" s="85">
        <v>0.1</v>
      </c>
      <c r="I1043" s="84" t="s">
        <v>346</v>
      </c>
      <c r="J1043" s="85">
        <v>0.18</v>
      </c>
    </row>
    <row r="1044" spans="1:10" ht="15" thickBot="1" x14ac:dyDescent="0.25">
      <c r="A1044" s="84"/>
      <c r="B1044" s="84"/>
      <c r="C1044" s="84"/>
      <c r="D1044" s="84"/>
      <c r="E1044" s="84" t="s">
        <v>347</v>
      </c>
      <c r="F1044" s="85">
        <v>0.04</v>
      </c>
      <c r="G1044" s="84"/>
      <c r="H1044" s="245" t="s">
        <v>348</v>
      </c>
      <c r="I1044" s="245"/>
      <c r="J1044" s="85">
        <v>0.22</v>
      </c>
    </row>
    <row r="1045" spans="1:10" ht="0.95" customHeight="1" thickTop="1" x14ac:dyDescent="0.2">
      <c r="A1045" s="72"/>
      <c r="B1045" s="72"/>
      <c r="C1045" s="72"/>
      <c r="D1045" s="72"/>
      <c r="E1045" s="72"/>
      <c r="F1045" s="72"/>
      <c r="G1045" s="72"/>
      <c r="H1045" s="72"/>
      <c r="I1045" s="72"/>
      <c r="J1045" s="72"/>
    </row>
    <row r="1046" spans="1:10" ht="18" customHeight="1" x14ac:dyDescent="0.2">
      <c r="A1046" s="86"/>
      <c r="B1046" s="87" t="s">
        <v>329</v>
      </c>
      <c r="C1046" s="86" t="s">
        <v>330</v>
      </c>
      <c r="D1046" s="86" t="s">
        <v>331</v>
      </c>
      <c r="E1046" s="246" t="s">
        <v>332</v>
      </c>
      <c r="F1046" s="246"/>
      <c r="G1046" s="88" t="s">
        <v>333</v>
      </c>
      <c r="H1046" s="87" t="s">
        <v>334</v>
      </c>
      <c r="I1046" s="87" t="s">
        <v>335</v>
      </c>
      <c r="J1046" s="87" t="s">
        <v>258</v>
      </c>
    </row>
    <row r="1047" spans="1:10" ht="36" customHeight="1" x14ac:dyDescent="0.2">
      <c r="A1047" s="67" t="s">
        <v>336</v>
      </c>
      <c r="B1047" s="68" t="s">
        <v>1013</v>
      </c>
      <c r="C1047" s="67" t="s">
        <v>49</v>
      </c>
      <c r="D1047" s="67" t="s">
        <v>1014</v>
      </c>
      <c r="E1047" s="247" t="s">
        <v>339</v>
      </c>
      <c r="F1047" s="247"/>
      <c r="G1047" s="69" t="s">
        <v>365</v>
      </c>
      <c r="H1047" s="70">
        <v>1</v>
      </c>
      <c r="I1047" s="71">
        <v>0.13</v>
      </c>
      <c r="J1047" s="71">
        <v>0.13</v>
      </c>
    </row>
    <row r="1048" spans="1:10" ht="24" customHeight="1" x14ac:dyDescent="0.2">
      <c r="A1048" s="79" t="s">
        <v>341</v>
      </c>
      <c r="B1048" s="80" t="s">
        <v>1015</v>
      </c>
      <c r="C1048" s="79" t="s">
        <v>49</v>
      </c>
      <c r="D1048" s="79" t="s">
        <v>1016</v>
      </c>
      <c r="E1048" s="244" t="s">
        <v>418</v>
      </c>
      <c r="F1048" s="244"/>
      <c r="G1048" s="81" t="s">
        <v>365</v>
      </c>
      <c r="H1048" s="82">
        <v>8.2000000000000007E-3</v>
      </c>
      <c r="I1048" s="83">
        <v>16.649999999999999</v>
      </c>
      <c r="J1048" s="83">
        <v>0.13</v>
      </c>
    </row>
    <row r="1049" spans="1:10" ht="24" customHeight="1" x14ac:dyDescent="0.2">
      <c r="A1049" s="84"/>
      <c r="B1049" s="84"/>
      <c r="C1049" s="84"/>
      <c r="D1049" s="84"/>
      <c r="E1049" s="84" t="s">
        <v>344</v>
      </c>
      <c r="F1049" s="85">
        <v>6.0096200000000002E-2</v>
      </c>
      <c r="G1049" s="84" t="s">
        <v>345</v>
      </c>
      <c r="H1049" s="85">
        <v>7.0000000000000007E-2</v>
      </c>
      <c r="I1049" s="84" t="s">
        <v>346</v>
      </c>
      <c r="J1049" s="85">
        <v>0.13</v>
      </c>
    </row>
    <row r="1050" spans="1:10" ht="24" customHeight="1" thickBot="1" x14ac:dyDescent="0.25">
      <c r="A1050" s="84"/>
      <c r="B1050" s="84"/>
      <c r="C1050" s="84"/>
      <c r="D1050" s="84"/>
      <c r="E1050" s="84" t="s">
        <v>347</v>
      </c>
      <c r="F1050" s="85">
        <v>0.03</v>
      </c>
      <c r="G1050" s="84"/>
      <c r="H1050" s="245" t="s">
        <v>348</v>
      </c>
      <c r="I1050" s="245"/>
      <c r="J1050" s="85">
        <v>0.16</v>
      </c>
    </row>
    <row r="1051" spans="1:10" ht="36" customHeight="1" thickTop="1" x14ac:dyDescent="0.2">
      <c r="A1051" s="72"/>
      <c r="B1051" s="72"/>
      <c r="C1051" s="72"/>
      <c r="D1051" s="72"/>
      <c r="E1051" s="72"/>
      <c r="F1051" s="72"/>
      <c r="G1051" s="72"/>
      <c r="H1051" s="72"/>
      <c r="I1051" s="72"/>
      <c r="J1051" s="72"/>
    </row>
    <row r="1052" spans="1:10" ht="15" x14ac:dyDescent="0.2">
      <c r="A1052" s="86"/>
      <c r="B1052" s="87" t="s">
        <v>329</v>
      </c>
      <c r="C1052" s="86" t="s">
        <v>330</v>
      </c>
      <c r="D1052" s="86" t="s">
        <v>331</v>
      </c>
      <c r="E1052" s="246" t="s">
        <v>332</v>
      </c>
      <c r="F1052" s="246"/>
      <c r="G1052" s="88" t="s">
        <v>333</v>
      </c>
      <c r="H1052" s="87" t="s">
        <v>334</v>
      </c>
      <c r="I1052" s="87" t="s">
        <v>335</v>
      </c>
      <c r="J1052" s="87" t="s">
        <v>258</v>
      </c>
    </row>
    <row r="1053" spans="1:10" ht="25.5" x14ac:dyDescent="0.2">
      <c r="A1053" s="67" t="s">
        <v>336</v>
      </c>
      <c r="B1053" s="68" t="s">
        <v>651</v>
      </c>
      <c r="C1053" s="67" t="s">
        <v>49</v>
      </c>
      <c r="D1053" s="67" t="s">
        <v>652</v>
      </c>
      <c r="E1053" s="247" t="s">
        <v>642</v>
      </c>
      <c r="F1053" s="247"/>
      <c r="G1053" s="69" t="s">
        <v>132</v>
      </c>
      <c r="H1053" s="70">
        <v>1</v>
      </c>
      <c r="I1053" s="71">
        <v>22.39</v>
      </c>
      <c r="J1053" s="71">
        <v>22.39</v>
      </c>
    </row>
    <row r="1054" spans="1:10" ht="0.95" customHeight="1" x14ac:dyDescent="0.2">
      <c r="A1054" s="79" t="s">
        <v>362</v>
      </c>
      <c r="B1054" s="80" t="s">
        <v>905</v>
      </c>
      <c r="C1054" s="79" t="s">
        <v>49</v>
      </c>
      <c r="D1054" s="79" t="s">
        <v>906</v>
      </c>
      <c r="E1054" s="244" t="s">
        <v>339</v>
      </c>
      <c r="F1054" s="244"/>
      <c r="G1054" s="81" t="s">
        <v>365</v>
      </c>
      <c r="H1054" s="82">
        <v>0.13519999999999999</v>
      </c>
      <c r="I1054" s="83">
        <v>18.260000000000002</v>
      </c>
      <c r="J1054" s="83">
        <v>2.46</v>
      </c>
    </row>
    <row r="1055" spans="1:10" ht="18" customHeight="1" x14ac:dyDescent="0.2">
      <c r="A1055" s="79" t="s">
        <v>362</v>
      </c>
      <c r="B1055" s="80" t="s">
        <v>557</v>
      </c>
      <c r="C1055" s="79" t="s">
        <v>49</v>
      </c>
      <c r="D1055" s="79" t="s">
        <v>558</v>
      </c>
      <c r="E1055" s="244" t="s">
        <v>339</v>
      </c>
      <c r="F1055" s="244"/>
      <c r="G1055" s="81" t="s">
        <v>365</v>
      </c>
      <c r="H1055" s="82">
        <v>0.13519999999999999</v>
      </c>
      <c r="I1055" s="83">
        <v>22.52</v>
      </c>
      <c r="J1055" s="83">
        <v>3.04</v>
      </c>
    </row>
    <row r="1056" spans="1:10" ht="24" customHeight="1" x14ac:dyDescent="0.2">
      <c r="A1056" s="79" t="s">
        <v>341</v>
      </c>
      <c r="B1056" s="80" t="s">
        <v>1017</v>
      </c>
      <c r="C1056" s="79" t="s">
        <v>49</v>
      </c>
      <c r="D1056" s="79" t="s">
        <v>1018</v>
      </c>
      <c r="E1056" s="244" t="s">
        <v>377</v>
      </c>
      <c r="F1056" s="244"/>
      <c r="G1056" s="81" t="s">
        <v>132</v>
      </c>
      <c r="H1056" s="82">
        <v>1</v>
      </c>
      <c r="I1056" s="83">
        <v>15.93</v>
      </c>
      <c r="J1056" s="83">
        <v>15.93</v>
      </c>
    </row>
    <row r="1057" spans="1:10" ht="24" customHeight="1" x14ac:dyDescent="0.2">
      <c r="A1057" s="79" t="s">
        <v>341</v>
      </c>
      <c r="B1057" s="80" t="s">
        <v>1019</v>
      </c>
      <c r="C1057" s="79" t="s">
        <v>49</v>
      </c>
      <c r="D1057" s="79" t="s">
        <v>1020</v>
      </c>
      <c r="E1057" s="244" t="s">
        <v>377</v>
      </c>
      <c r="F1057" s="244"/>
      <c r="G1057" s="81" t="s">
        <v>132</v>
      </c>
      <c r="H1057" s="82">
        <v>1</v>
      </c>
      <c r="I1057" s="83">
        <v>0.96</v>
      </c>
      <c r="J1057" s="83">
        <v>0.96</v>
      </c>
    </row>
    <row r="1058" spans="1:10" ht="24" customHeight="1" x14ac:dyDescent="0.2">
      <c r="A1058" s="84"/>
      <c r="B1058" s="84"/>
      <c r="C1058" s="84"/>
      <c r="D1058" s="84"/>
      <c r="E1058" s="84" t="s">
        <v>344</v>
      </c>
      <c r="F1058" s="85">
        <v>1.8676035502958579</v>
      </c>
      <c r="G1058" s="84" t="s">
        <v>345</v>
      </c>
      <c r="H1058" s="85">
        <v>2.17</v>
      </c>
      <c r="I1058" s="84" t="s">
        <v>346</v>
      </c>
      <c r="J1058" s="85">
        <v>4.04</v>
      </c>
    </row>
    <row r="1059" spans="1:10" ht="24" customHeight="1" thickBot="1" x14ac:dyDescent="0.25">
      <c r="A1059" s="84"/>
      <c r="B1059" s="84"/>
      <c r="C1059" s="84"/>
      <c r="D1059" s="84"/>
      <c r="E1059" s="84" t="s">
        <v>347</v>
      </c>
      <c r="F1059" s="85">
        <v>5.9</v>
      </c>
      <c r="G1059" s="84"/>
      <c r="H1059" s="245" t="s">
        <v>348</v>
      </c>
      <c r="I1059" s="245"/>
      <c r="J1059" s="85">
        <v>28.29</v>
      </c>
    </row>
    <row r="1060" spans="1:10" ht="24" customHeight="1" thickTop="1" x14ac:dyDescent="0.2">
      <c r="A1060" s="72"/>
      <c r="B1060" s="72"/>
      <c r="C1060" s="72"/>
      <c r="D1060" s="72"/>
      <c r="E1060" s="72"/>
      <c r="F1060" s="72"/>
      <c r="G1060" s="72"/>
      <c r="H1060" s="72"/>
      <c r="I1060" s="72"/>
      <c r="J1060" s="72"/>
    </row>
    <row r="1061" spans="1:10" ht="24" customHeight="1" x14ac:dyDescent="0.2">
      <c r="A1061" s="86"/>
      <c r="B1061" s="87" t="s">
        <v>329</v>
      </c>
      <c r="C1061" s="86" t="s">
        <v>330</v>
      </c>
      <c r="D1061" s="86" t="s">
        <v>331</v>
      </c>
      <c r="E1061" s="246" t="s">
        <v>332</v>
      </c>
      <c r="F1061" s="246"/>
      <c r="G1061" s="88" t="s">
        <v>333</v>
      </c>
      <c r="H1061" s="87" t="s">
        <v>334</v>
      </c>
      <c r="I1061" s="87" t="s">
        <v>335</v>
      </c>
      <c r="J1061" s="87" t="s">
        <v>258</v>
      </c>
    </row>
    <row r="1062" spans="1:10" ht="24" customHeight="1" x14ac:dyDescent="0.2">
      <c r="A1062" s="67" t="s">
        <v>336</v>
      </c>
      <c r="B1062" s="68" t="s">
        <v>557</v>
      </c>
      <c r="C1062" s="67" t="s">
        <v>49</v>
      </c>
      <c r="D1062" s="67" t="s">
        <v>558</v>
      </c>
      <c r="E1062" s="247" t="s">
        <v>339</v>
      </c>
      <c r="F1062" s="247"/>
      <c r="G1062" s="69" t="s">
        <v>365</v>
      </c>
      <c r="H1062" s="70">
        <v>1</v>
      </c>
      <c r="I1062" s="71">
        <v>22.52</v>
      </c>
      <c r="J1062" s="71">
        <v>22.52</v>
      </c>
    </row>
    <row r="1063" spans="1:10" ht="24" customHeight="1" x14ac:dyDescent="0.2">
      <c r="A1063" s="79" t="s">
        <v>362</v>
      </c>
      <c r="B1063" s="80" t="s">
        <v>973</v>
      </c>
      <c r="C1063" s="79" t="s">
        <v>49</v>
      </c>
      <c r="D1063" s="79" t="s">
        <v>974</v>
      </c>
      <c r="E1063" s="244" t="s">
        <v>339</v>
      </c>
      <c r="F1063" s="244"/>
      <c r="G1063" s="81" t="s">
        <v>365</v>
      </c>
      <c r="H1063" s="82">
        <v>1</v>
      </c>
      <c r="I1063" s="83">
        <v>0.44</v>
      </c>
      <c r="J1063" s="83">
        <v>0.44</v>
      </c>
    </row>
    <row r="1064" spans="1:10" ht="24" customHeight="1" x14ac:dyDescent="0.2">
      <c r="A1064" s="79" t="s">
        <v>341</v>
      </c>
      <c r="B1064" s="80" t="s">
        <v>854</v>
      </c>
      <c r="C1064" s="79" t="s">
        <v>49</v>
      </c>
      <c r="D1064" s="79" t="s">
        <v>855</v>
      </c>
      <c r="E1064" s="244" t="s">
        <v>423</v>
      </c>
      <c r="F1064" s="244"/>
      <c r="G1064" s="81" t="s">
        <v>365</v>
      </c>
      <c r="H1064" s="82">
        <v>1</v>
      </c>
      <c r="I1064" s="83">
        <v>2.37</v>
      </c>
      <c r="J1064" s="83">
        <v>2.37</v>
      </c>
    </row>
    <row r="1065" spans="1:10" x14ac:dyDescent="0.2">
      <c r="A1065" s="79" t="s">
        <v>341</v>
      </c>
      <c r="B1065" s="80" t="s">
        <v>975</v>
      </c>
      <c r="C1065" s="79" t="s">
        <v>49</v>
      </c>
      <c r="D1065" s="79" t="s">
        <v>976</v>
      </c>
      <c r="E1065" s="244" t="s">
        <v>418</v>
      </c>
      <c r="F1065" s="244"/>
      <c r="G1065" s="81" t="s">
        <v>365</v>
      </c>
      <c r="H1065" s="82">
        <v>1</v>
      </c>
      <c r="I1065" s="83">
        <v>16.649999999999999</v>
      </c>
      <c r="J1065" s="83">
        <v>16.649999999999999</v>
      </c>
    </row>
    <row r="1066" spans="1:10" ht="25.5" x14ac:dyDescent="0.2">
      <c r="A1066" s="79" t="s">
        <v>341</v>
      </c>
      <c r="B1066" s="80" t="s">
        <v>911</v>
      </c>
      <c r="C1066" s="79" t="s">
        <v>49</v>
      </c>
      <c r="D1066" s="79" t="s">
        <v>912</v>
      </c>
      <c r="E1066" s="244" t="s">
        <v>374</v>
      </c>
      <c r="F1066" s="244"/>
      <c r="G1066" s="81" t="s">
        <v>365</v>
      </c>
      <c r="H1066" s="82">
        <v>1</v>
      </c>
      <c r="I1066" s="83">
        <v>0.62</v>
      </c>
      <c r="J1066" s="83">
        <v>0.62</v>
      </c>
    </row>
    <row r="1067" spans="1:10" ht="0.95" customHeight="1" x14ac:dyDescent="0.2">
      <c r="A1067" s="79" t="s">
        <v>341</v>
      </c>
      <c r="B1067" s="80" t="s">
        <v>913</v>
      </c>
      <c r="C1067" s="79" t="s">
        <v>49</v>
      </c>
      <c r="D1067" s="79" t="s">
        <v>914</v>
      </c>
      <c r="E1067" s="244" t="s">
        <v>374</v>
      </c>
      <c r="F1067" s="244"/>
      <c r="G1067" s="81" t="s">
        <v>365</v>
      </c>
      <c r="H1067" s="82">
        <v>1</v>
      </c>
      <c r="I1067" s="83">
        <v>0.91</v>
      </c>
      <c r="J1067" s="83">
        <v>0.91</v>
      </c>
    </row>
    <row r="1068" spans="1:10" ht="18" customHeight="1" x14ac:dyDescent="0.2">
      <c r="A1068" s="79" t="s">
        <v>341</v>
      </c>
      <c r="B1068" s="80" t="s">
        <v>421</v>
      </c>
      <c r="C1068" s="79" t="s">
        <v>49</v>
      </c>
      <c r="D1068" s="79" t="s">
        <v>422</v>
      </c>
      <c r="E1068" s="244" t="s">
        <v>423</v>
      </c>
      <c r="F1068" s="244"/>
      <c r="G1068" s="81" t="s">
        <v>365</v>
      </c>
      <c r="H1068" s="82">
        <v>1</v>
      </c>
      <c r="I1068" s="83">
        <v>0.55000000000000004</v>
      </c>
      <c r="J1068" s="83">
        <v>0.55000000000000004</v>
      </c>
    </row>
    <row r="1069" spans="1:10" ht="36" customHeight="1" x14ac:dyDescent="0.2">
      <c r="A1069" s="79" t="s">
        <v>341</v>
      </c>
      <c r="B1069" s="80" t="s">
        <v>424</v>
      </c>
      <c r="C1069" s="79" t="s">
        <v>49</v>
      </c>
      <c r="D1069" s="79" t="s">
        <v>425</v>
      </c>
      <c r="E1069" s="244" t="s">
        <v>426</v>
      </c>
      <c r="F1069" s="244"/>
      <c r="G1069" s="81" t="s">
        <v>365</v>
      </c>
      <c r="H1069" s="82">
        <v>1</v>
      </c>
      <c r="I1069" s="83">
        <v>0.06</v>
      </c>
      <c r="J1069" s="83">
        <v>0.06</v>
      </c>
    </row>
    <row r="1070" spans="1:10" ht="60" customHeight="1" x14ac:dyDescent="0.2">
      <c r="A1070" s="79" t="s">
        <v>341</v>
      </c>
      <c r="B1070" s="80" t="s">
        <v>860</v>
      </c>
      <c r="C1070" s="79" t="s">
        <v>49</v>
      </c>
      <c r="D1070" s="79" t="s">
        <v>861</v>
      </c>
      <c r="E1070" s="244" t="s">
        <v>343</v>
      </c>
      <c r="F1070" s="244"/>
      <c r="G1070" s="81" t="s">
        <v>365</v>
      </c>
      <c r="H1070" s="82">
        <v>1</v>
      </c>
      <c r="I1070" s="83">
        <v>0.92</v>
      </c>
      <c r="J1070" s="83">
        <v>0.92</v>
      </c>
    </row>
    <row r="1071" spans="1:10" ht="24" customHeight="1" x14ac:dyDescent="0.2">
      <c r="A1071" s="84"/>
      <c r="B1071" s="84"/>
      <c r="C1071" s="84"/>
      <c r="D1071" s="84"/>
      <c r="E1071" s="84" t="s">
        <v>344</v>
      </c>
      <c r="F1071" s="85">
        <v>7.9003328000000002</v>
      </c>
      <c r="G1071" s="84" t="s">
        <v>345</v>
      </c>
      <c r="H1071" s="85">
        <v>9.19</v>
      </c>
      <c r="I1071" s="84" t="s">
        <v>346</v>
      </c>
      <c r="J1071" s="85">
        <v>17.09</v>
      </c>
    </row>
    <row r="1072" spans="1:10" ht="24" customHeight="1" thickBot="1" x14ac:dyDescent="0.25">
      <c r="A1072" s="84"/>
      <c r="B1072" s="84"/>
      <c r="C1072" s="84"/>
      <c r="D1072" s="84"/>
      <c r="E1072" s="84" t="s">
        <v>347</v>
      </c>
      <c r="F1072" s="85">
        <v>5.93</v>
      </c>
      <c r="G1072" s="84"/>
      <c r="H1072" s="245" t="s">
        <v>348</v>
      </c>
      <c r="I1072" s="245"/>
      <c r="J1072" s="85">
        <v>28.45</v>
      </c>
    </row>
    <row r="1073" spans="1:10" ht="24" customHeight="1" thickTop="1" x14ac:dyDescent="0.2">
      <c r="A1073" s="72"/>
      <c r="B1073" s="72"/>
      <c r="C1073" s="72"/>
      <c r="D1073" s="72"/>
      <c r="E1073" s="72"/>
      <c r="F1073" s="72"/>
      <c r="G1073" s="72"/>
      <c r="H1073" s="72"/>
      <c r="I1073" s="72"/>
      <c r="J1073" s="72"/>
    </row>
    <row r="1074" spans="1:10" ht="15" x14ac:dyDescent="0.2">
      <c r="A1074" s="86"/>
      <c r="B1074" s="87" t="s">
        <v>329</v>
      </c>
      <c r="C1074" s="86" t="s">
        <v>330</v>
      </c>
      <c r="D1074" s="86" t="s">
        <v>331</v>
      </c>
      <c r="E1074" s="246" t="s">
        <v>332</v>
      </c>
      <c r="F1074" s="246"/>
      <c r="G1074" s="88" t="s">
        <v>333</v>
      </c>
      <c r="H1074" s="87" t="s">
        <v>334</v>
      </c>
      <c r="I1074" s="87" t="s">
        <v>335</v>
      </c>
      <c r="J1074" s="87" t="s">
        <v>258</v>
      </c>
    </row>
    <row r="1075" spans="1:10" ht="38.25" x14ac:dyDescent="0.2">
      <c r="A1075" s="67" t="s">
        <v>336</v>
      </c>
      <c r="B1075" s="68" t="s">
        <v>647</v>
      </c>
      <c r="C1075" s="67" t="s">
        <v>49</v>
      </c>
      <c r="D1075" s="67" t="s">
        <v>648</v>
      </c>
      <c r="E1075" s="247" t="s">
        <v>642</v>
      </c>
      <c r="F1075" s="247"/>
      <c r="G1075" s="69" t="s">
        <v>438</v>
      </c>
      <c r="H1075" s="70">
        <v>1</v>
      </c>
      <c r="I1075" s="71">
        <v>7.44</v>
      </c>
      <c r="J1075" s="71">
        <v>7.44</v>
      </c>
    </row>
    <row r="1076" spans="1:10" ht="0.95" customHeight="1" x14ac:dyDescent="0.2">
      <c r="A1076" s="79" t="s">
        <v>362</v>
      </c>
      <c r="B1076" s="80" t="s">
        <v>667</v>
      </c>
      <c r="C1076" s="79" t="s">
        <v>49</v>
      </c>
      <c r="D1076" s="79" t="s">
        <v>668</v>
      </c>
      <c r="E1076" s="244" t="s">
        <v>669</v>
      </c>
      <c r="F1076" s="244"/>
      <c r="G1076" s="81" t="s">
        <v>438</v>
      </c>
      <c r="H1076" s="82">
        <v>1</v>
      </c>
      <c r="I1076" s="83">
        <v>2.2599999999999998</v>
      </c>
      <c r="J1076" s="83">
        <v>2.2599999999999998</v>
      </c>
    </row>
    <row r="1077" spans="1:10" ht="18" customHeight="1" x14ac:dyDescent="0.2">
      <c r="A1077" s="79" t="s">
        <v>362</v>
      </c>
      <c r="B1077" s="80" t="s">
        <v>905</v>
      </c>
      <c r="C1077" s="79" t="s">
        <v>49</v>
      </c>
      <c r="D1077" s="79" t="s">
        <v>906</v>
      </c>
      <c r="E1077" s="244" t="s">
        <v>339</v>
      </c>
      <c r="F1077" s="244"/>
      <c r="G1077" s="81" t="s">
        <v>365</v>
      </c>
      <c r="H1077" s="82">
        <v>6.5000000000000002E-2</v>
      </c>
      <c r="I1077" s="83">
        <v>18.260000000000002</v>
      </c>
      <c r="J1077" s="83">
        <v>1.18</v>
      </c>
    </row>
    <row r="1078" spans="1:10" ht="36" customHeight="1" x14ac:dyDescent="0.2">
      <c r="A1078" s="79" t="s">
        <v>362</v>
      </c>
      <c r="B1078" s="80" t="s">
        <v>557</v>
      </c>
      <c r="C1078" s="79" t="s">
        <v>49</v>
      </c>
      <c r="D1078" s="79" t="s">
        <v>558</v>
      </c>
      <c r="E1078" s="244" t="s">
        <v>339</v>
      </c>
      <c r="F1078" s="244"/>
      <c r="G1078" s="81" t="s">
        <v>365</v>
      </c>
      <c r="H1078" s="82">
        <v>6.5000000000000002E-2</v>
      </c>
      <c r="I1078" s="83">
        <v>22.52</v>
      </c>
      <c r="J1078" s="83">
        <v>1.46</v>
      </c>
    </row>
    <row r="1079" spans="1:10" ht="24" customHeight="1" x14ac:dyDescent="0.2">
      <c r="A1079" s="79" t="s">
        <v>341</v>
      </c>
      <c r="B1079" s="80" t="s">
        <v>789</v>
      </c>
      <c r="C1079" s="79" t="s">
        <v>49</v>
      </c>
      <c r="D1079" s="79" t="s">
        <v>790</v>
      </c>
      <c r="E1079" s="244" t="s">
        <v>377</v>
      </c>
      <c r="F1079" s="244"/>
      <c r="G1079" s="81" t="s">
        <v>438</v>
      </c>
      <c r="H1079" s="82">
        <v>1.0169999999999999</v>
      </c>
      <c r="I1079" s="83">
        <v>2.5</v>
      </c>
      <c r="J1079" s="83">
        <v>2.54</v>
      </c>
    </row>
    <row r="1080" spans="1:10" ht="24" customHeight="1" x14ac:dyDescent="0.2">
      <c r="A1080" s="84"/>
      <c r="B1080" s="84"/>
      <c r="C1080" s="84"/>
      <c r="D1080" s="84"/>
      <c r="E1080" s="84" t="s">
        <v>344</v>
      </c>
      <c r="F1080" s="85">
        <v>1.4885355029585798</v>
      </c>
      <c r="G1080" s="84" t="s">
        <v>345</v>
      </c>
      <c r="H1080" s="85">
        <v>1.73</v>
      </c>
      <c r="I1080" s="84" t="s">
        <v>346</v>
      </c>
      <c r="J1080" s="85">
        <v>3.22</v>
      </c>
    </row>
    <row r="1081" spans="1:10" ht="24" customHeight="1" thickBot="1" x14ac:dyDescent="0.25">
      <c r="A1081" s="84"/>
      <c r="B1081" s="84"/>
      <c r="C1081" s="84"/>
      <c r="D1081" s="84"/>
      <c r="E1081" s="84" t="s">
        <v>347</v>
      </c>
      <c r="F1081" s="85">
        <v>1.96</v>
      </c>
      <c r="G1081" s="84"/>
      <c r="H1081" s="245" t="s">
        <v>348</v>
      </c>
      <c r="I1081" s="245"/>
      <c r="J1081" s="85">
        <v>9.4</v>
      </c>
    </row>
    <row r="1082" spans="1:10" ht="15" thickTop="1" x14ac:dyDescent="0.2">
      <c r="A1082" s="72"/>
      <c r="B1082" s="72"/>
      <c r="C1082" s="72"/>
      <c r="D1082" s="72"/>
      <c r="E1082" s="72"/>
      <c r="F1082" s="72"/>
      <c r="G1082" s="72"/>
      <c r="H1082" s="72"/>
      <c r="I1082" s="72"/>
      <c r="J1082" s="72"/>
    </row>
    <row r="1083" spans="1:10" ht="15" x14ac:dyDescent="0.2">
      <c r="A1083" s="86"/>
      <c r="B1083" s="87" t="s">
        <v>329</v>
      </c>
      <c r="C1083" s="86" t="s">
        <v>330</v>
      </c>
      <c r="D1083" s="86" t="s">
        <v>331</v>
      </c>
      <c r="E1083" s="246" t="s">
        <v>332</v>
      </c>
      <c r="F1083" s="246"/>
      <c r="G1083" s="88" t="s">
        <v>333</v>
      </c>
      <c r="H1083" s="87" t="s">
        <v>334</v>
      </c>
      <c r="I1083" s="87" t="s">
        <v>335</v>
      </c>
      <c r="J1083" s="87" t="s">
        <v>258</v>
      </c>
    </row>
    <row r="1084" spans="1:10" ht="0.95" customHeight="1" x14ac:dyDescent="0.2">
      <c r="A1084" s="67" t="s">
        <v>336</v>
      </c>
      <c r="B1084" s="68" t="s">
        <v>645</v>
      </c>
      <c r="C1084" s="67" t="s">
        <v>49</v>
      </c>
      <c r="D1084" s="67" t="s">
        <v>646</v>
      </c>
      <c r="E1084" s="247" t="s">
        <v>642</v>
      </c>
      <c r="F1084" s="247"/>
      <c r="G1084" s="69" t="s">
        <v>438</v>
      </c>
      <c r="H1084" s="70">
        <v>1</v>
      </c>
      <c r="I1084" s="71">
        <v>8.73</v>
      </c>
      <c r="J1084" s="71">
        <v>8.73</v>
      </c>
    </row>
    <row r="1085" spans="1:10" ht="18" customHeight="1" x14ac:dyDescent="0.2">
      <c r="A1085" s="79" t="s">
        <v>362</v>
      </c>
      <c r="B1085" s="80" t="s">
        <v>905</v>
      </c>
      <c r="C1085" s="79" t="s">
        <v>49</v>
      </c>
      <c r="D1085" s="79" t="s">
        <v>906</v>
      </c>
      <c r="E1085" s="244" t="s">
        <v>339</v>
      </c>
      <c r="F1085" s="244"/>
      <c r="G1085" s="81" t="s">
        <v>365</v>
      </c>
      <c r="H1085" s="82">
        <v>0.152</v>
      </c>
      <c r="I1085" s="83">
        <v>18.260000000000002</v>
      </c>
      <c r="J1085" s="83">
        <v>2.77</v>
      </c>
    </row>
    <row r="1086" spans="1:10" ht="24" customHeight="1" x14ac:dyDescent="0.2">
      <c r="A1086" s="79" t="s">
        <v>362</v>
      </c>
      <c r="B1086" s="80" t="s">
        <v>557</v>
      </c>
      <c r="C1086" s="79" t="s">
        <v>49</v>
      </c>
      <c r="D1086" s="79" t="s">
        <v>558</v>
      </c>
      <c r="E1086" s="244" t="s">
        <v>339</v>
      </c>
      <c r="F1086" s="244"/>
      <c r="G1086" s="81" t="s">
        <v>365</v>
      </c>
      <c r="H1086" s="82">
        <v>0.152</v>
      </c>
      <c r="I1086" s="83">
        <v>22.52</v>
      </c>
      <c r="J1086" s="83">
        <v>3.42</v>
      </c>
    </row>
    <row r="1087" spans="1:10" ht="24" customHeight="1" x14ac:dyDescent="0.2">
      <c r="A1087" s="79" t="s">
        <v>341</v>
      </c>
      <c r="B1087" s="80" t="s">
        <v>789</v>
      </c>
      <c r="C1087" s="79" t="s">
        <v>49</v>
      </c>
      <c r="D1087" s="79" t="s">
        <v>790</v>
      </c>
      <c r="E1087" s="244" t="s">
        <v>377</v>
      </c>
      <c r="F1087" s="244"/>
      <c r="G1087" s="81" t="s">
        <v>438</v>
      </c>
      <c r="H1087" s="82">
        <v>1.0169999999999999</v>
      </c>
      <c r="I1087" s="83">
        <v>2.5</v>
      </c>
      <c r="J1087" s="83">
        <v>2.54</v>
      </c>
    </row>
    <row r="1088" spans="1:10" ht="24" customHeight="1" x14ac:dyDescent="0.2">
      <c r="A1088" s="84"/>
      <c r="B1088" s="84"/>
      <c r="C1088" s="84"/>
      <c r="D1088" s="84"/>
      <c r="E1088" s="84" t="s">
        <v>344</v>
      </c>
      <c r="F1088" s="85">
        <v>2.0987426035502961</v>
      </c>
      <c r="G1088" s="84" t="s">
        <v>345</v>
      </c>
      <c r="H1088" s="85">
        <v>2.44</v>
      </c>
      <c r="I1088" s="84" t="s">
        <v>346</v>
      </c>
      <c r="J1088" s="85">
        <v>4.54</v>
      </c>
    </row>
    <row r="1089" spans="1:10" ht="24" customHeight="1" thickBot="1" x14ac:dyDescent="0.25">
      <c r="A1089" s="84"/>
      <c r="B1089" s="84"/>
      <c r="C1089" s="84"/>
      <c r="D1089" s="84"/>
      <c r="E1089" s="84" t="s">
        <v>347</v>
      </c>
      <c r="F1089" s="85">
        <v>2.2999999999999998</v>
      </c>
      <c r="G1089" s="84"/>
      <c r="H1089" s="245" t="s">
        <v>348</v>
      </c>
      <c r="I1089" s="245"/>
      <c r="J1089" s="85">
        <v>11.03</v>
      </c>
    </row>
    <row r="1090" spans="1:10" ht="24" customHeight="1" thickTop="1" x14ac:dyDescent="0.2">
      <c r="A1090" s="72"/>
      <c r="B1090" s="72"/>
      <c r="C1090" s="72"/>
      <c r="D1090" s="72"/>
      <c r="E1090" s="72"/>
      <c r="F1090" s="72"/>
      <c r="G1090" s="72"/>
      <c r="H1090" s="72"/>
      <c r="I1090" s="72"/>
      <c r="J1090" s="72"/>
    </row>
    <row r="1091" spans="1:10" ht="24" customHeight="1" x14ac:dyDescent="0.2">
      <c r="A1091" s="86"/>
      <c r="B1091" s="87" t="s">
        <v>329</v>
      </c>
      <c r="C1091" s="86" t="s">
        <v>330</v>
      </c>
      <c r="D1091" s="86" t="s">
        <v>331</v>
      </c>
      <c r="E1091" s="246" t="s">
        <v>332</v>
      </c>
      <c r="F1091" s="246"/>
      <c r="G1091" s="88" t="s">
        <v>333</v>
      </c>
      <c r="H1091" s="87" t="s">
        <v>334</v>
      </c>
      <c r="I1091" s="87" t="s">
        <v>335</v>
      </c>
      <c r="J1091" s="87" t="s">
        <v>258</v>
      </c>
    </row>
    <row r="1092" spans="1:10" ht="24" customHeight="1" x14ac:dyDescent="0.2">
      <c r="A1092" s="67" t="s">
        <v>336</v>
      </c>
      <c r="B1092" s="68" t="s">
        <v>750</v>
      </c>
      <c r="C1092" s="67" t="s">
        <v>49</v>
      </c>
      <c r="D1092" s="67" t="s">
        <v>751</v>
      </c>
      <c r="E1092" s="247" t="s">
        <v>339</v>
      </c>
      <c r="F1092" s="247"/>
      <c r="G1092" s="69" t="s">
        <v>365</v>
      </c>
      <c r="H1092" s="70">
        <v>1</v>
      </c>
      <c r="I1092" s="71">
        <v>21.84</v>
      </c>
      <c r="J1092" s="71">
        <v>21.84</v>
      </c>
    </row>
    <row r="1093" spans="1:10" ht="24" customHeight="1" x14ac:dyDescent="0.2">
      <c r="A1093" s="79" t="s">
        <v>362</v>
      </c>
      <c r="B1093" s="80" t="s">
        <v>977</v>
      </c>
      <c r="C1093" s="79" t="s">
        <v>49</v>
      </c>
      <c r="D1093" s="79" t="s">
        <v>978</v>
      </c>
      <c r="E1093" s="244" t="s">
        <v>339</v>
      </c>
      <c r="F1093" s="244"/>
      <c r="G1093" s="81" t="s">
        <v>365</v>
      </c>
      <c r="H1093" s="82">
        <v>1</v>
      </c>
      <c r="I1093" s="83">
        <v>0.21</v>
      </c>
      <c r="J1093" s="83">
        <v>0.21</v>
      </c>
    </row>
    <row r="1094" spans="1:10" ht="24" customHeight="1" x14ac:dyDescent="0.2">
      <c r="A1094" s="79" t="s">
        <v>341</v>
      </c>
      <c r="B1094" s="80" t="s">
        <v>854</v>
      </c>
      <c r="C1094" s="79" t="s">
        <v>49</v>
      </c>
      <c r="D1094" s="79" t="s">
        <v>855</v>
      </c>
      <c r="E1094" s="244" t="s">
        <v>423</v>
      </c>
      <c r="F1094" s="244"/>
      <c r="G1094" s="81" t="s">
        <v>365</v>
      </c>
      <c r="H1094" s="82">
        <v>1</v>
      </c>
      <c r="I1094" s="83">
        <v>2.37</v>
      </c>
      <c r="J1094" s="83">
        <v>2.37</v>
      </c>
    </row>
    <row r="1095" spans="1:10" x14ac:dyDescent="0.2">
      <c r="A1095" s="79" t="s">
        <v>341</v>
      </c>
      <c r="B1095" s="80" t="s">
        <v>979</v>
      </c>
      <c r="C1095" s="79" t="s">
        <v>49</v>
      </c>
      <c r="D1095" s="79" t="s">
        <v>980</v>
      </c>
      <c r="E1095" s="244" t="s">
        <v>418</v>
      </c>
      <c r="F1095" s="244"/>
      <c r="G1095" s="81" t="s">
        <v>365</v>
      </c>
      <c r="H1095" s="82">
        <v>1</v>
      </c>
      <c r="I1095" s="83">
        <v>16.649999999999999</v>
      </c>
      <c r="J1095" s="83">
        <v>16.649999999999999</v>
      </c>
    </row>
    <row r="1096" spans="1:10" ht="25.5" x14ac:dyDescent="0.2">
      <c r="A1096" s="79" t="s">
        <v>341</v>
      </c>
      <c r="B1096" s="80" t="s">
        <v>919</v>
      </c>
      <c r="C1096" s="79" t="s">
        <v>49</v>
      </c>
      <c r="D1096" s="79" t="s">
        <v>920</v>
      </c>
      <c r="E1096" s="244" t="s">
        <v>374</v>
      </c>
      <c r="F1096" s="244"/>
      <c r="G1096" s="81" t="s">
        <v>365</v>
      </c>
      <c r="H1096" s="82">
        <v>1</v>
      </c>
      <c r="I1096" s="83">
        <v>0.28000000000000003</v>
      </c>
      <c r="J1096" s="83">
        <v>0.28000000000000003</v>
      </c>
    </row>
    <row r="1097" spans="1:10" ht="0.95" customHeight="1" x14ac:dyDescent="0.2">
      <c r="A1097" s="79" t="s">
        <v>341</v>
      </c>
      <c r="B1097" s="80" t="s">
        <v>921</v>
      </c>
      <c r="C1097" s="79" t="s">
        <v>49</v>
      </c>
      <c r="D1097" s="79" t="s">
        <v>922</v>
      </c>
      <c r="E1097" s="244" t="s">
        <v>374</v>
      </c>
      <c r="F1097" s="244"/>
      <c r="G1097" s="81" t="s">
        <v>365</v>
      </c>
      <c r="H1097" s="82">
        <v>1</v>
      </c>
      <c r="I1097" s="83">
        <v>0.8</v>
      </c>
      <c r="J1097" s="83">
        <v>0.8</v>
      </c>
    </row>
    <row r="1098" spans="1:10" ht="18" customHeight="1" x14ac:dyDescent="0.2">
      <c r="A1098" s="79" t="s">
        <v>341</v>
      </c>
      <c r="B1098" s="80" t="s">
        <v>421</v>
      </c>
      <c r="C1098" s="79" t="s">
        <v>49</v>
      </c>
      <c r="D1098" s="79" t="s">
        <v>422</v>
      </c>
      <c r="E1098" s="244" t="s">
        <v>423</v>
      </c>
      <c r="F1098" s="244"/>
      <c r="G1098" s="81" t="s">
        <v>365</v>
      </c>
      <c r="H1098" s="82">
        <v>1</v>
      </c>
      <c r="I1098" s="83">
        <v>0.55000000000000004</v>
      </c>
      <c r="J1098" s="83">
        <v>0.55000000000000004</v>
      </c>
    </row>
    <row r="1099" spans="1:10" ht="24" customHeight="1" x14ac:dyDescent="0.2">
      <c r="A1099" s="79" t="s">
        <v>341</v>
      </c>
      <c r="B1099" s="80" t="s">
        <v>424</v>
      </c>
      <c r="C1099" s="79" t="s">
        <v>49</v>
      </c>
      <c r="D1099" s="79" t="s">
        <v>425</v>
      </c>
      <c r="E1099" s="244" t="s">
        <v>426</v>
      </c>
      <c r="F1099" s="244"/>
      <c r="G1099" s="81" t="s">
        <v>365</v>
      </c>
      <c r="H1099" s="82">
        <v>1</v>
      </c>
      <c r="I1099" s="83">
        <v>0.06</v>
      </c>
      <c r="J1099" s="83">
        <v>0.06</v>
      </c>
    </row>
    <row r="1100" spans="1:10" ht="24" customHeight="1" x14ac:dyDescent="0.2">
      <c r="A1100" s="79" t="s">
        <v>341</v>
      </c>
      <c r="B1100" s="80" t="s">
        <v>860</v>
      </c>
      <c r="C1100" s="79" t="s">
        <v>49</v>
      </c>
      <c r="D1100" s="79" t="s">
        <v>861</v>
      </c>
      <c r="E1100" s="244" t="s">
        <v>343</v>
      </c>
      <c r="F1100" s="244"/>
      <c r="G1100" s="81" t="s">
        <v>365</v>
      </c>
      <c r="H1100" s="82">
        <v>1</v>
      </c>
      <c r="I1100" s="83">
        <v>0.92</v>
      </c>
      <c r="J1100" s="83">
        <v>0.92</v>
      </c>
    </row>
    <row r="1101" spans="1:10" ht="25.5" x14ac:dyDescent="0.2">
      <c r="A1101" s="84"/>
      <c r="B1101" s="84"/>
      <c r="C1101" s="84"/>
      <c r="D1101" s="84"/>
      <c r="E1101" s="84" t="s">
        <v>344</v>
      </c>
      <c r="F1101" s="85">
        <v>7.7940088999999997</v>
      </c>
      <c r="G1101" s="84" t="s">
        <v>345</v>
      </c>
      <c r="H1101" s="85">
        <v>9.07</v>
      </c>
      <c r="I1101" s="84" t="s">
        <v>346</v>
      </c>
      <c r="J1101" s="85">
        <v>16.86</v>
      </c>
    </row>
    <row r="1102" spans="1:10" ht="15" thickBot="1" x14ac:dyDescent="0.25">
      <c r="A1102" s="84"/>
      <c r="B1102" s="84"/>
      <c r="C1102" s="84"/>
      <c r="D1102" s="84"/>
      <c r="E1102" s="84" t="s">
        <v>347</v>
      </c>
      <c r="F1102" s="85">
        <v>5.75</v>
      </c>
      <c r="G1102" s="84"/>
      <c r="H1102" s="245" t="s">
        <v>348</v>
      </c>
      <c r="I1102" s="245"/>
      <c r="J1102" s="85">
        <v>27.59</v>
      </c>
    </row>
    <row r="1103" spans="1:10" ht="0.95" customHeight="1" thickTop="1" x14ac:dyDescent="0.2">
      <c r="A1103" s="72"/>
      <c r="B1103" s="72"/>
      <c r="C1103" s="72"/>
      <c r="D1103" s="72"/>
      <c r="E1103" s="72"/>
      <c r="F1103" s="72"/>
      <c r="G1103" s="72"/>
      <c r="H1103" s="72"/>
      <c r="I1103" s="72"/>
      <c r="J1103" s="72"/>
    </row>
    <row r="1104" spans="1:10" ht="18" customHeight="1" x14ac:dyDescent="0.2">
      <c r="A1104" s="86"/>
      <c r="B1104" s="87" t="s">
        <v>329</v>
      </c>
      <c r="C1104" s="86" t="s">
        <v>330</v>
      </c>
      <c r="D1104" s="86" t="s">
        <v>331</v>
      </c>
      <c r="E1104" s="246" t="s">
        <v>332</v>
      </c>
      <c r="F1104" s="246"/>
      <c r="G1104" s="88" t="s">
        <v>333</v>
      </c>
      <c r="H1104" s="87" t="s">
        <v>334</v>
      </c>
      <c r="I1104" s="87" t="s">
        <v>335</v>
      </c>
      <c r="J1104" s="87" t="s">
        <v>258</v>
      </c>
    </row>
    <row r="1105" spans="1:10" ht="24" customHeight="1" x14ac:dyDescent="0.2">
      <c r="A1105" s="67" t="s">
        <v>336</v>
      </c>
      <c r="B1105" s="68" t="s">
        <v>465</v>
      </c>
      <c r="C1105" s="67" t="s">
        <v>49</v>
      </c>
      <c r="D1105" s="67" t="s">
        <v>466</v>
      </c>
      <c r="E1105" s="247" t="s">
        <v>467</v>
      </c>
      <c r="F1105" s="247"/>
      <c r="G1105" s="69" t="s">
        <v>361</v>
      </c>
      <c r="H1105" s="70">
        <v>1</v>
      </c>
      <c r="I1105" s="71">
        <v>61.39</v>
      </c>
      <c r="J1105" s="71">
        <v>61.39</v>
      </c>
    </row>
    <row r="1106" spans="1:10" ht="24" customHeight="1" x14ac:dyDescent="0.2">
      <c r="A1106" s="79" t="s">
        <v>362</v>
      </c>
      <c r="B1106" s="80" t="s">
        <v>366</v>
      </c>
      <c r="C1106" s="79" t="s">
        <v>49</v>
      </c>
      <c r="D1106" s="79" t="s">
        <v>367</v>
      </c>
      <c r="E1106" s="244" t="s">
        <v>339</v>
      </c>
      <c r="F1106" s="244"/>
      <c r="G1106" s="81" t="s">
        <v>365</v>
      </c>
      <c r="H1106" s="82">
        <v>3.5</v>
      </c>
      <c r="I1106" s="83">
        <v>17.54</v>
      </c>
      <c r="J1106" s="83">
        <v>61.39</v>
      </c>
    </row>
    <row r="1107" spans="1:10" ht="25.5" x14ac:dyDescent="0.2">
      <c r="A1107" s="84"/>
      <c r="B1107" s="84"/>
      <c r="C1107" s="84"/>
      <c r="D1107" s="84"/>
      <c r="E1107" s="84" t="s">
        <v>344</v>
      </c>
      <c r="F1107" s="85">
        <v>19.771634599999999</v>
      </c>
      <c r="G1107" s="84" t="s">
        <v>345</v>
      </c>
      <c r="H1107" s="85">
        <v>23</v>
      </c>
      <c r="I1107" s="84" t="s">
        <v>346</v>
      </c>
      <c r="J1107" s="85">
        <v>42.77</v>
      </c>
    </row>
    <row r="1108" spans="1:10" ht="15" thickBot="1" x14ac:dyDescent="0.25">
      <c r="A1108" s="84"/>
      <c r="B1108" s="84"/>
      <c r="C1108" s="84"/>
      <c r="D1108" s="84"/>
      <c r="E1108" s="84" t="s">
        <v>347</v>
      </c>
      <c r="F1108" s="85">
        <v>16.18</v>
      </c>
      <c r="G1108" s="84"/>
      <c r="H1108" s="245" t="s">
        <v>348</v>
      </c>
      <c r="I1108" s="245"/>
      <c r="J1108" s="85">
        <v>77.569999999999993</v>
      </c>
    </row>
    <row r="1109" spans="1:10" ht="0.95" customHeight="1" thickTop="1" x14ac:dyDescent="0.2">
      <c r="A1109" s="72"/>
      <c r="B1109" s="72"/>
      <c r="C1109" s="72"/>
      <c r="D1109" s="72"/>
      <c r="E1109" s="72"/>
      <c r="F1109" s="72"/>
      <c r="G1109" s="72"/>
      <c r="H1109" s="72"/>
      <c r="I1109" s="72"/>
      <c r="J1109" s="72"/>
    </row>
    <row r="1110" spans="1:10" ht="18" customHeight="1" x14ac:dyDescent="0.2">
      <c r="A1110" s="86"/>
      <c r="B1110" s="87" t="s">
        <v>329</v>
      </c>
      <c r="C1110" s="86" t="s">
        <v>330</v>
      </c>
      <c r="D1110" s="86" t="s">
        <v>331</v>
      </c>
      <c r="E1110" s="246" t="s">
        <v>332</v>
      </c>
      <c r="F1110" s="246"/>
      <c r="G1110" s="88" t="s">
        <v>333</v>
      </c>
      <c r="H1110" s="87" t="s">
        <v>334</v>
      </c>
      <c r="I1110" s="87" t="s">
        <v>335</v>
      </c>
      <c r="J1110" s="87" t="s">
        <v>258</v>
      </c>
    </row>
    <row r="1111" spans="1:10" ht="36" customHeight="1" x14ac:dyDescent="0.2">
      <c r="A1111" s="67" t="s">
        <v>336</v>
      </c>
      <c r="B1111" s="68" t="s">
        <v>672</v>
      </c>
      <c r="C1111" s="67" t="s">
        <v>49</v>
      </c>
      <c r="D1111" s="67" t="s">
        <v>673</v>
      </c>
      <c r="E1111" s="247" t="s">
        <v>467</v>
      </c>
      <c r="F1111" s="247"/>
      <c r="G1111" s="69" t="s">
        <v>361</v>
      </c>
      <c r="H1111" s="70">
        <v>1</v>
      </c>
      <c r="I1111" s="71">
        <v>69.38</v>
      </c>
      <c r="J1111" s="71">
        <v>69.38</v>
      </c>
    </row>
    <row r="1112" spans="1:10" ht="24" customHeight="1" x14ac:dyDescent="0.2">
      <c r="A1112" s="79" t="s">
        <v>362</v>
      </c>
      <c r="B1112" s="80" t="s">
        <v>366</v>
      </c>
      <c r="C1112" s="79" t="s">
        <v>49</v>
      </c>
      <c r="D1112" s="79" t="s">
        <v>367</v>
      </c>
      <c r="E1112" s="244" t="s">
        <v>339</v>
      </c>
      <c r="F1112" s="244"/>
      <c r="G1112" s="81" t="s">
        <v>365</v>
      </c>
      <c r="H1112" s="82">
        <v>3.956</v>
      </c>
      <c r="I1112" s="83">
        <v>17.54</v>
      </c>
      <c r="J1112" s="83">
        <v>69.38</v>
      </c>
    </row>
    <row r="1113" spans="1:10" ht="24" customHeight="1" x14ac:dyDescent="0.2">
      <c r="A1113" s="84"/>
      <c r="B1113" s="84"/>
      <c r="C1113" s="84"/>
      <c r="D1113" s="84"/>
      <c r="E1113" s="84" t="s">
        <v>344</v>
      </c>
      <c r="F1113" s="85">
        <v>22.346523668639055</v>
      </c>
      <c r="G1113" s="84" t="s">
        <v>345</v>
      </c>
      <c r="H1113" s="85">
        <v>25.99</v>
      </c>
      <c r="I1113" s="84" t="s">
        <v>346</v>
      </c>
      <c r="J1113" s="85">
        <v>48.34</v>
      </c>
    </row>
    <row r="1114" spans="1:10" ht="24" customHeight="1" thickBot="1" x14ac:dyDescent="0.25">
      <c r="A1114" s="84"/>
      <c r="B1114" s="84"/>
      <c r="C1114" s="84"/>
      <c r="D1114" s="84"/>
      <c r="E1114" s="84" t="s">
        <v>347</v>
      </c>
      <c r="F1114" s="85">
        <v>18.28</v>
      </c>
      <c r="G1114" s="84"/>
      <c r="H1114" s="245" t="s">
        <v>348</v>
      </c>
      <c r="I1114" s="245"/>
      <c r="J1114" s="85">
        <v>87.66</v>
      </c>
    </row>
    <row r="1115" spans="1:10" ht="24" customHeight="1" thickTop="1" x14ac:dyDescent="0.2">
      <c r="A1115" s="72"/>
      <c r="B1115" s="72"/>
      <c r="C1115" s="72"/>
      <c r="D1115" s="72"/>
      <c r="E1115" s="72"/>
      <c r="F1115" s="72"/>
      <c r="G1115" s="72"/>
      <c r="H1115" s="72"/>
      <c r="I1115" s="72"/>
      <c r="J1115" s="72"/>
    </row>
    <row r="1116" spans="1:10" ht="24" customHeight="1" x14ac:dyDescent="0.2">
      <c r="A1116" s="86"/>
      <c r="B1116" s="87" t="s">
        <v>329</v>
      </c>
      <c r="C1116" s="86" t="s">
        <v>330</v>
      </c>
      <c r="D1116" s="86" t="s">
        <v>331</v>
      </c>
      <c r="E1116" s="246" t="s">
        <v>332</v>
      </c>
      <c r="F1116" s="246"/>
      <c r="G1116" s="88" t="s">
        <v>333</v>
      </c>
      <c r="H1116" s="87" t="s">
        <v>334</v>
      </c>
      <c r="I1116" s="87" t="s">
        <v>335</v>
      </c>
      <c r="J1116" s="87" t="s">
        <v>258</v>
      </c>
    </row>
    <row r="1117" spans="1:10" ht="24" customHeight="1" x14ac:dyDescent="0.2">
      <c r="A1117" s="67" t="s">
        <v>336</v>
      </c>
      <c r="B1117" s="68" t="s">
        <v>391</v>
      </c>
      <c r="C1117" s="67" t="s">
        <v>49</v>
      </c>
      <c r="D1117" s="67" t="s">
        <v>392</v>
      </c>
      <c r="E1117" s="247" t="s">
        <v>360</v>
      </c>
      <c r="F1117" s="247"/>
      <c r="G1117" s="69" t="s">
        <v>95</v>
      </c>
      <c r="H1117" s="70">
        <v>1</v>
      </c>
      <c r="I1117" s="71">
        <v>140.96</v>
      </c>
      <c r="J1117" s="71">
        <v>140.96</v>
      </c>
    </row>
    <row r="1118" spans="1:10" ht="36" customHeight="1" x14ac:dyDescent="0.2">
      <c r="A1118" s="79" t="s">
        <v>362</v>
      </c>
      <c r="B1118" s="80" t="s">
        <v>393</v>
      </c>
      <c r="C1118" s="79" t="s">
        <v>49</v>
      </c>
      <c r="D1118" s="79" t="s">
        <v>394</v>
      </c>
      <c r="E1118" s="244" t="s">
        <v>339</v>
      </c>
      <c r="F1118" s="244"/>
      <c r="G1118" s="81" t="s">
        <v>365</v>
      </c>
      <c r="H1118" s="82">
        <v>0.25</v>
      </c>
      <c r="I1118" s="83">
        <v>17.96</v>
      </c>
      <c r="J1118" s="83">
        <v>4.49</v>
      </c>
    </row>
    <row r="1119" spans="1:10" ht="36" customHeight="1" x14ac:dyDescent="0.2">
      <c r="A1119" s="79" t="s">
        <v>362</v>
      </c>
      <c r="B1119" s="80" t="s">
        <v>363</v>
      </c>
      <c r="C1119" s="79" t="s">
        <v>49</v>
      </c>
      <c r="D1119" s="79" t="s">
        <v>364</v>
      </c>
      <c r="E1119" s="244" t="s">
        <v>339</v>
      </c>
      <c r="F1119" s="244"/>
      <c r="G1119" s="81" t="s">
        <v>365</v>
      </c>
      <c r="H1119" s="82">
        <v>1.248</v>
      </c>
      <c r="I1119" s="83">
        <v>22.11</v>
      </c>
      <c r="J1119" s="83">
        <v>27.59</v>
      </c>
    </row>
    <row r="1120" spans="1:10" ht="25.5" x14ac:dyDescent="0.2">
      <c r="A1120" s="79" t="s">
        <v>341</v>
      </c>
      <c r="B1120" s="80" t="s">
        <v>1021</v>
      </c>
      <c r="C1120" s="79" t="s">
        <v>49</v>
      </c>
      <c r="D1120" s="79" t="s">
        <v>1022</v>
      </c>
      <c r="E1120" s="244" t="s">
        <v>377</v>
      </c>
      <c r="F1120" s="244"/>
      <c r="G1120" s="81" t="s">
        <v>95</v>
      </c>
      <c r="H1120" s="82">
        <v>1.3360000000000001</v>
      </c>
      <c r="I1120" s="83">
        <v>40.07</v>
      </c>
      <c r="J1120" s="83">
        <v>53.53</v>
      </c>
    </row>
    <row r="1121" spans="1:10" x14ac:dyDescent="0.2">
      <c r="A1121" s="79" t="s">
        <v>341</v>
      </c>
      <c r="B1121" s="80" t="s">
        <v>1023</v>
      </c>
      <c r="C1121" s="79" t="s">
        <v>49</v>
      </c>
      <c r="D1121" s="79" t="s">
        <v>1024</v>
      </c>
      <c r="E1121" s="244" t="s">
        <v>377</v>
      </c>
      <c r="F1121" s="244"/>
      <c r="G1121" s="81" t="s">
        <v>340</v>
      </c>
      <c r="H1121" s="82">
        <v>0.20799999999999999</v>
      </c>
      <c r="I1121" s="83">
        <v>15.58</v>
      </c>
      <c r="J1121" s="83">
        <v>3.24</v>
      </c>
    </row>
    <row r="1122" spans="1:10" ht="0.95" customHeight="1" x14ac:dyDescent="0.2">
      <c r="A1122" s="79" t="s">
        <v>341</v>
      </c>
      <c r="B1122" s="80" t="s">
        <v>592</v>
      </c>
      <c r="C1122" s="79" t="s">
        <v>49</v>
      </c>
      <c r="D1122" s="79" t="s">
        <v>593</v>
      </c>
      <c r="E1122" s="244" t="s">
        <v>377</v>
      </c>
      <c r="F1122" s="244"/>
      <c r="G1122" s="81" t="s">
        <v>438</v>
      </c>
      <c r="H1122" s="82">
        <v>2.3079999999999998</v>
      </c>
      <c r="I1122" s="83">
        <v>7.59</v>
      </c>
      <c r="J1122" s="83">
        <v>17.510000000000002</v>
      </c>
    </row>
    <row r="1123" spans="1:10" ht="18" customHeight="1" x14ac:dyDescent="0.2">
      <c r="A1123" s="79" t="s">
        <v>341</v>
      </c>
      <c r="B1123" s="80" t="s">
        <v>1025</v>
      </c>
      <c r="C1123" s="79" t="s">
        <v>49</v>
      </c>
      <c r="D1123" s="79" t="s">
        <v>1026</v>
      </c>
      <c r="E1123" s="244" t="s">
        <v>377</v>
      </c>
      <c r="F1123" s="244"/>
      <c r="G1123" s="81" t="s">
        <v>438</v>
      </c>
      <c r="H1123" s="82">
        <v>9.2370000000000001</v>
      </c>
      <c r="I1123" s="83">
        <v>2.65</v>
      </c>
      <c r="J1123" s="83">
        <v>24.47</v>
      </c>
    </row>
    <row r="1124" spans="1:10" ht="60" customHeight="1" x14ac:dyDescent="0.2">
      <c r="A1124" s="79" t="s">
        <v>341</v>
      </c>
      <c r="B1124" s="80" t="s">
        <v>723</v>
      </c>
      <c r="C1124" s="79" t="s">
        <v>338</v>
      </c>
      <c r="D1124" s="79" t="s">
        <v>724</v>
      </c>
      <c r="E1124" s="244" t="s">
        <v>533</v>
      </c>
      <c r="F1124" s="244"/>
      <c r="G1124" s="81" t="s">
        <v>534</v>
      </c>
      <c r="H1124" s="82">
        <v>6.3E-2</v>
      </c>
      <c r="I1124" s="83">
        <v>43.35</v>
      </c>
      <c r="J1124" s="83">
        <v>2.73</v>
      </c>
    </row>
    <row r="1125" spans="1:10" ht="24" customHeight="1" x14ac:dyDescent="0.2">
      <c r="A1125" s="79" t="s">
        <v>341</v>
      </c>
      <c r="B1125" s="80" t="s">
        <v>725</v>
      </c>
      <c r="C1125" s="79" t="s">
        <v>338</v>
      </c>
      <c r="D1125" s="79" t="s">
        <v>726</v>
      </c>
      <c r="E1125" s="244" t="s">
        <v>533</v>
      </c>
      <c r="F1125" s="244"/>
      <c r="G1125" s="81" t="s">
        <v>539</v>
      </c>
      <c r="H1125" s="82">
        <v>0.186</v>
      </c>
      <c r="I1125" s="83">
        <v>39.81</v>
      </c>
      <c r="J1125" s="83">
        <v>7.4</v>
      </c>
    </row>
    <row r="1126" spans="1:10" ht="24" customHeight="1" x14ac:dyDescent="0.2">
      <c r="A1126" s="84"/>
      <c r="B1126" s="84"/>
      <c r="C1126" s="84"/>
      <c r="D1126" s="84"/>
      <c r="E1126" s="84" t="s">
        <v>344</v>
      </c>
      <c r="F1126" s="85">
        <v>11.136279585798816</v>
      </c>
      <c r="G1126" s="84" t="s">
        <v>345</v>
      </c>
      <c r="H1126" s="85">
        <v>12.95</v>
      </c>
      <c r="I1126" s="84" t="s">
        <v>346</v>
      </c>
      <c r="J1126" s="85">
        <v>24.09</v>
      </c>
    </row>
    <row r="1127" spans="1:10" ht="24" customHeight="1" thickBot="1" x14ac:dyDescent="0.25">
      <c r="A1127" s="84"/>
      <c r="B1127" s="84"/>
      <c r="C1127" s="84"/>
      <c r="D1127" s="84"/>
      <c r="E1127" s="84" t="s">
        <v>347</v>
      </c>
      <c r="F1127" s="85">
        <v>37.15</v>
      </c>
      <c r="G1127" s="84"/>
      <c r="H1127" s="245" t="s">
        <v>348</v>
      </c>
      <c r="I1127" s="245"/>
      <c r="J1127" s="85">
        <v>178.11</v>
      </c>
    </row>
    <row r="1128" spans="1:10" ht="15" thickTop="1" x14ac:dyDescent="0.2">
      <c r="A1128" s="72"/>
      <c r="B1128" s="72"/>
      <c r="C1128" s="72"/>
      <c r="D1128" s="72"/>
      <c r="E1128" s="72"/>
      <c r="F1128" s="72"/>
      <c r="G1128" s="72"/>
      <c r="H1128" s="72"/>
      <c r="I1128" s="72"/>
      <c r="J1128" s="72"/>
    </row>
    <row r="1129" spans="1:10" ht="15" x14ac:dyDescent="0.2">
      <c r="A1129" s="86"/>
      <c r="B1129" s="87" t="s">
        <v>329</v>
      </c>
      <c r="C1129" s="86" t="s">
        <v>330</v>
      </c>
      <c r="D1129" s="86" t="s">
        <v>331</v>
      </c>
      <c r="E1129" s="246" t="s">
        <v>332</v>
      </c>
      <c r="F1129" s="246"/>
      <c r="G1129" s="88" t="s">
        <v>333</v>
      </c>
      <c r="H1129" s="87" t="s">
        <v>334</v>
      </c>
      <c r="I1129" s="87" t="s">
        <v>335</v>
      </c>
      <c r="J1129" s="87" t="s">
        <v>258</v>
      </c>
    </row>
    <row r="1130" spans="1:10" ht="0.95" customHeight="1" x14ac:dyDescent="0.2">
      <c r="A1130" s="67" t="s">
        <v>336</v>
      </c>
      <c r="B1130" s="68" t="s">
        <v>667</v>
      </c>
      <c r="C1130" s="67" t="s">
        <v>49</v>
      </c>
      <c r="D1130" s="67" t="s">
        <v>668</v>
      </c>
      <c r="E1130" s="247" t="s">
        <v>669</v>
      </c>
      <c r="F1130" s="247"/>
      <c r="G1130" s="69" t="s">
        <v>438</v>
      </c>
      <c r="H1130" s="70">
        <v>1</v>
      </c>
      <c r="I1130" s="71">
        <v>2.2599999999999998</v>
      </c>
      <c r="J1130" s="71">
        <v>2.2599999999999998</v>
      </c>
    </row>
    <row r="1131" spans="1:10" ht="18" customHeight="1" x14ac:dyDescent="0.2">
      <c r="A1131" s="79" t="s">
        <v>362</v>
      </c>
      <c r="B1131" s="80" t="s">
        <v>748</v>
      </c>
      <c r="C1131" s="79" t="s">
        <v>49</v>
      </c>
      <c r="D1131" s="79" t="s">
        <v>749</v>
      </c>
      <c r="E1131" s="244" t="s">
        <v>339</v>
      </c>
      <c r="F1131" s="244"/>
      <c r="G1131" s="81" t="s">
        <v>365</v>
      </c>
      <c r="H1131" s="82">
        <v>0.01</v>
      </c>
      <c r="I1131" s="83">
        <v>17.64</v>
      </c>
      <c r="J1131" s="83">
        <v>0.17</v>
      </c>
    </row>
    <row r="1132" spans="1:10" ht="48" customHeight="1" x14ac:dyDescent="0.2">
      <c r="A1132" s="79" t="s">
        <v>362</v>
      </c>
      <c r="B1132" s="80" t="s">
        <v>750</v>
      </c>
      <c r="C1132" s="79" t="s">
        <v>49</v>
      </c>
      <c r="D1132" s="79" t="s">
        <v>751</v>
      </c>
      <c r="E1132" s="244" t="s">
        <v>339</v>
      </c>
      <c r="F1132" s="244"/>
      <c r="G1132" s="81" t="s">
        <v>365</v>
      </c>
      <c r="H1132" s="82">
        <v>6.9000000000000006E-2</v>
      </c>
      <c r="I1132" s="83">
        <v>21.84</v>
      </c>
      <c r="J1132" s="83">
        <v>1.5</v>
      </c>
    </row>
    <row r="1133" spans="1:10" ht="24" customHeight="1" x14ac:dyDescent="0.2">
      <c r="A1133" s="79" t="s">
        <v>341</v>
      </c>
      <c r="B1133" s="80" t="s">
        <v>779</v>
      </c>
      <c r="C1133" s="79" t="s">
        <v>49</v>
      </c>
      <c r="D1133" s="79" t="s">
        <v>780</v>
      </c>
      <c r="E1133" s="244" t="s">
        <v>377</v>
      </c>
      <c r="F1133" s="244"/>
      <c r="G1133" s="81" t="s">
        <v>132</v>
      </c>
      <c r="H1133" s="82">
        <v>0.65</v>
      </c>
      <c r="I1133" s="83">
        <v>0.92</v>
      </c>
      <c r="J1133" s="83">
        <v>0.59</v>
      </c>
    </row>
    <row r="1134" spans="1:10" ht="24" customHeight="1" x14ac:dyDescent="0.2">
      <c r="A1134" s="84"/>
      <c r="B1134" s="84"/>
      <c r="C1134" s="84"/>
      <c r="D1134" s="84"/>
      <c r="E1134" s="84" t="s">
        <v>344</v>
      </c>
      <c r="F1134" s="85">
        <v>0.59171597633136097</v>
      </c>
      <c r="G1134" s="84" t="s">
        <v>345</v>
      </c>
      <c r="H1134" s="85">
        <v>0.69</v>
      </c>
      <c r="I1134" s="84" t="s">
        <v>346</v>
      </c>
      <c r="J1134" s="85">
        <v>1.28</v>
      </c>
    </row>
    <row r="1135" spans="1:10" ht="24" customHeight="1" thickBot="1" x14ac:dyDescent="0.25">
      <c r="A1135" s="84"/>
      <c r="B1135" s="84"/>
      <c r="C1135" s="84"/>
      <c r="D1135" s="84"/>
      <c r="E1135" s="84" t="s">
        <v>347</v>
      </c>
      <c r="F1135" s="85">
        <v>0.59</v>
      </c>
      <c r="G1135" s="84"/>
      <c r="H1135" s="245" t="s">
        <v>348</v>
      </c>
      <c r="I1135" s="245"/>
      <c r="J1135" s="85">
        <v>2.85</v>
      </c>
    </row>
    <row r="1136" spans="1:10" ht="15" thickTop="1" x14ac:dyDescent="0.2">
      <c r="A1136" s="72"/>
      <c r="B1136" s="72"/>
      <c r="C1136" s="72"/>
      <c r="D1136" s="72"/>
      <c r="E1136" s="72"/>
      <c r="F1136" s="72"/>
      <c r="G1136" s="72"/>
      <c r="H1136" s="72"/>
      <c r="I1136" s="72"/>
      <c r="J1136" s="72"/>
    </row>
    <row r="1137" spans="1:10" ht="15" x14ac:dyDescent="0.2">
      <c r="A1137" s="86"/>
      <c r="B1137" s="87" t="s">
        <v>329</v>
      </c>
      <c r="C1137" s="86" t="s">
        <v>330</v>
      </c>
      <c r="D1137" s="86" t="s">
        <v>331</v>
      </c>
      <c r="E1137" s="246" t="s">
        <v>332</v>
      </c>
      <c r="F1137" s="246"/>
      <c r="G1137" s="88" t="s">
        <v>333</v>
      </c>
      <c r="H1137" s="87" t="s">
        <v>334</v>
      </c>
      <c r="I1137" s="87" t="s">
        <v>335</v>
      </c>
      <c r="J1137" s="87" t="s">
        <v>258</v>
      </c>
    </row>
    <row r="1138" spans="1:10" ht="0.95" customHeight="1" x14ac:dyDescent="0.2">
      <c r="A1138" s="67" t="s">
        <v>336</v>
      </c>
      <c r="B1138" s="68" t="s">
        <v>670</v>
      </c>
      <c r="C1138" s="67" t="s">
        <v>49</v>
      </c>
      <c r="D1138" s="67" t="s">
        <v>671</v>
      </c>
      <c r="E1138" s="247" t="s">
        <v>669</v>
      </c>
      <c r="F1138" s="247"/>
      <c r="G1138" s="69" t="s">
        <v>438</v>
      </c>
      <c r="H1138" s="70">
        <v>1</v>
      </c>
      <c r="I1138" s="71">
        <v>1.1399999999999999</v>
      </c>
      <c r="J1138" s="71">
        <v>1.1399999999999999</v>
      </c>
    </row>
    <row r="1139" spans="1:10" ht="18" customHeight="1" x14ac:dyDescent="0.2">
      <c r="A1139" s="79" t="s">
        <v>362</v>
      </c>
      <c r="B1139" s="80" t="s">
        <v>748</v>
      </c>
      <c r="C1139" s="79" t="s">
        <v>49</v>
      </c>
      <c r="D1139" s="79" t="s">
        <v>749</v>
      </c>
      <c r="E1139" s="244" t="s">
        <v>339</v>
      </c>
      <c r="F1139" s="244"/>
      <c r="G1139" s="81" t="s">
        <v>365</v>
      </c>
      <c r="H1139" s="82">
        <v>5.0000000000000001E-3</v>
      </c>
      <c r="I1139" s="83">
        <v>17.64</v>
      </c>
      <c r="J1139" s="83">
        <v>0.08</v>
      </c>
    </row>
    <row r="1140" spans="1:10" ht="24" customHeight="1" x14ac:dyDescent="0.2">
      <c r="A1140" s="79" t="s">
        <v>362</v>
      </c>
      <c r="B1140" s="80" t="s">
        <v>750</v>
      </c>
      <c r="C1140" s="79" t="s">
        <v>49</v>
      </c>
      <c r="D1140" s="79" t="s">
        <v>751</v>
      </c>
      <c r="E1140" s="244" t="s">
        <v>339</v>
      </c>
      <c r="F1140" s="244"/>
      <c r="G1140" s="81" t="s">
        <v>365</v>
      </c>
      <c r="H1140" s="82">
        <v>3.5000000000000003E-2</v>
      </c>
      <c r="I1140" s="83">
        <v>21.84</v>
      </c>
      <c r="J1140" s="83">
        <v>0.76</v>
      </c>
    </row>
    <row r="1141" spans="1:10" ht="24" customHeight="1" x14ac:dyDescent="0.2">
      <c r="A1141" s="79" t="s">
        <v>341</v>
      </c>
      <c r="B1141" s="80" t="s">
        <v>779</v>
      </c>
      <c r="C1141" s="79" t="s">
        <v>49</v>
      </c>
      <c r="D1141" s="79" t="s">
        <v>780</v>
      </c>
      <c r="E1141" s="244" t="s">
        <v>377</v>
      </c>
      <c r="F1141" s="244"/>
      <c r="G1141" s="81" t="s">
        <v>132</v>
      </c>
      <c r="H1141" s="82">
        <v>0.33300000000000002</v>
      </c>
      <c r="I1141" s="83">
        <v>0.92</v>
      </c>
      <c r="J1141" s="83">
        <v>0.3</v>
      </c>
    </row>
    <row r="1142" spans="1:10" ht="24" customHeight="1" x14ac:dyDescent="0.2">
      <c r="A1142" s="84"/>
      <c r="B1142" s="84"/>
      <c r="C1142" s="84"/>
      <c r="D1142" s="84"/>
      <c r="E1142" s="84" t="s">
        <v>344</v>
      </c>
      <c r="F1142" s="85">
        <v>0.30048076923076922</v>
      </c>
      <c r="G1142" s="84" t="s">
        <v>345</v>
      </c>
      <c r="H1142" s="85">
        <v>0.35</v>
      </c>
      <c r="I1142" s="84" t="s">
        <v>346</v>
      </c>
      <c r="J1142" s="85">
        <v>0.65</v>
      </c>
    </row>
    <row r="1143" spans="1:10" ht="36" customHeight="1" thickBot="1" x14ac:dyDescent="0.25">
      <c r="A1143" s="84"/>
      <c r="B1143" s="84"/>
      <c r="C1143" s="84"/>
      <c r="D1143" s="84"/>
      <c r="E1143" s="84" t="s">
        <v>347</v>
      </c>
      <c r="F1143" s="85">
        <v>0.3</v>
      </c>
      <c r="G1143" s="84"/>
      <c r="H1143" s="245" t="s">
        <v>348</v>
      </c>
      <c r="I1143" s="245"/>
      <c r="J1143" s="85">
        <v>1.44</v>
      </c>
    </row>
    <row r="1144" spans="1:10" ht="15" thickTop="1" x14ac:dyDescent="0.2">
      <c r="A1144" s="72"/>
      <c r="B1144" s="72"/>
      <c r="C1144" s="72"/>
      <c r="D1144" s="72"/>
      <c r="E1144" s="72"/>
      <c r="F1144" s="72"/>
      <c r="G1144" s="72"/>
      <c r="H1144" s="72"/>
      <c r="I1144" s="72"/>
      <c r="J1144" s="72"/>
    </row>
    <row r="1145" spans="1:10" ht="15" x14ac:dyDescent="0.2">
      <c r="A1145" s="86"/>
      <c r="B1145" s="87" t="s">
        <v>329</v>
      </c>
      <c r="C1145" s="86" t="s">
        <v>330</v>
      </c>
      <c r="D1145" s="86" t="s">
        <v>331</v>
      </c>
      <c r="E1145" s="246" t="s">
        <v>332</v>
      </c>
      <c r="F1145" s="246"/>
      <c r="G1145" s="88" t="s">
        <v>333</v>
      </c>
      <c r="H1145" s="87" t="s">
        <v>334</v>
      </c>
      <c r="I1145" s="87" t="s">
        <v>335</v>
      </c>
      <c r="J1145" s="87" t="s">
        <v>258</v>
      </c>
    </row>
    <row r="1146" spans="1:10" ht="0.95" customHeight="1" x14ac:dyDescent="0.2">
      <c r="A1146" s="67" t="s">
        <v>336</v>
      </c>
      <c r="B1146" s="68" t="s">
        <v>665</v>
      </c>
      <c r="C1146" s="67" t="s">
        <v>49</v>
      </c>
      <c r="D1146" s="67" t="s">
        <v>666</v>
      </c>
      <c r="E1146" s="247" t="s">
        <v>642</v>
      </c>
      <c r="F1146" s="247"/>
      <c r="G1146" s="69" t="s">
        <v>132</v>
      </c>
      <c r="H1146" s="70">
        <v>1</v>
      </c>
      <c r="I1146" s="71">
        <v>87.83</v>
      </c>
      <c r="J1146" s="71">
        <v>87.83</v>
      </c>
    </row>
    <row r="1147" spans="1:10" ht="18" customHeight="1" x14ac:dyDescent="0.2">
      <c r="A1147" s="79" t="s">
        <v>362</v>
      </c>
      <c r="B1147" s="80" t="s">
        <v>905</v>
      </c>
      <c r="C1147" s="79" t="s">
        <v>49</v>
      </c>
      <c r="D1147" s="79" t="s">
        <v>906</v>
      </c>
      <c r="E1147" s="244" t="s">
        <v>339</v>
      </c>
      <c r="F1147" s="244"/>
      <c r="G1147" s="81" t="s">
        <v>365</v>
      </c>
      <c r="H1147" s="82">
        <v>0.25309999999999999</v>
      </c>
      <c r="I1147" s="83">
        <v>18.260000000000002</v>
      </c>
      <c r="J1147" s="83">
        <v>4.62</v>
      </c>
    </row>
    <row r="1148" spans="1:10" ht="36" customHeight="1" x14ac:dyDescent="0.2">
      <c r="A1148" s="79" t="s">
        <v>362</v>
      </c>
      <c r="B1148" s="80" t="s">
        <v>557</v>
      </c>
      <c r="C1148" s="79" t="s">
        <v>49</v>
      </c>
      <c r="D1148" s="79" t="s">
        <v>558</v>
      </c>
      <c r="E1148" s="244" t="s">
        <v>339</v>
      </c>
      <c r="F1148" s="244"/>
      <c r="G1148" s="81" t="s">
        <v>365</v>
      </c>
      <c r="H1148" s="82">
        <v>0.25309999999999999</v>
      </c>
      <c r="I1148" s="83">
        <v>22.52</v>
      </c>
      <c r="J1148" s="83">
        <v>5.69</v>
      </c>
    </row>
    <row r="1149" spans="1:10" ht="36" customHeight="1" x14ac:dyDescent="0.2">
      <c r="A1149" s="79" t="s">
        <v>341</v>
      </c>
      <c r="B1149" s="80" t="s">
        <v>1027</v>
      </c>
      <c r="C1149" s="79" t="s">
        <v>49</v>
      </c>
      <c r="D1149" s="79" t="s">
        <v>1028</v>
      </c>
      <c r="E1149" s="244" t="s">
        <v>377</v>
      </c>
      <c r="F1149" s="244"/>
      <c r="G1149" s="81" t="s">
        <v>132</v>
      </c>
      <c r="H1149" s="82">
        <v>1</v>
      </c>
      <c r="I1149" s="83">
        <v>77.52</v>
      </c>
      <c r="J1149" s="83">
        <v>77.52</v>
      </c>
    </row>
    <row r="1150" spans="1:10" ht="36" customHeight="1" x14ac:dyDescent="0.2">
      <c r="A1150" s="84"/>
      <c r="B1150" s="84"/>
      <c r="C1150" s="84"/>
      <c r="D1150" s="84"/>
      <c r="E1150" s="84" t="s">
        <v>344</v>
      </c>
      <c r="F1150" s="85">
        <v>3.4948224852071004</v>
      </c>
      <c r="G1150" s="84" t="s">
        <v>345</v>
      </c>
      <c r="H1150" s="85">
        <v>4.07</v>
      </c>
      <c r="I1150" s="84" t="s">
        <v>346</v>
      </c>
      <c r="J1150" s="85">
        <v>7.56</v>
      </c>
    </row>
    <row r="1151" spans="1:10" ht="15" thickBot="1" x14ac:dyDescent="0.25">
      <c r="A1151" s="84"/>
      <c r="B1151" s="84"/>
      <c r="C1151" s="84"/>
      <c r="D1151" s="84"/>
      <c r="E1151" s="84" t="s">
        <v>347</v>
      </c>
      <c r="F1151" s="85">
        <v>23.15</v>
      </c>
      <c r="G1151" s="84"/>
      <c r="H1151" s="245" t="s">
        <v>348</v>
      </c>
      <c r="I1151" s="245"/>
      <c r="J1151" s="85">
        <v>110.98</v>
      </c>
    </row>
    <row r="1152" spans="1:10" ht="15" thickTop="1" x14ac:dyDescent="0.2">
      <c r="A1152" s="72"/>
      <c r="B1152" s="72"/>
      <c r="C1152" s="72"/>
      <c r="D1152" s="72"/>
      <c r="E1152" s="72"/>
      <c r="F1152" s="72"/>
      <c r="G1152" s="72"/>
      <c r="H1152" s="72"/>
      <c r="I1152" s="72"/>
      <c r="J1152" s="72"/>
    </row>
    <row r="1153" spans="1:10" ht="0.95" customHeight="1" x14ac:dyDescent="0.2">
      <c r="A1153" s="86"/>
      <c r="B1153" s="87" t="s">
        <v>329</v>
      </c>
      <c r="C1153" s="86" t="s">
        <v>330</v>
      </c>
      <c r="D1153" s="86" t="s">
        <v>331</v>
      </c>
      <c r="E1153" s="246" t="s">
        <v>332</v>
      </c>
      <c r="F1153" s="246"/>
      <c r="G1153" s="88" t="s">
        <v>333</v>
      </c>
      <c r="H1153" s="87" t="s">
        <v>334</v>
      </c>
      <c r="I1153" s="87" t="s">
        <v>335</v>
      </c>
      <c r="J1153" s="87" t="s">
        <v>258</v>
      </c>
    </row>
    <row r="1154" spans="1:10" ht="18" customHeight="1" x14ac:dyDescent="0.2">
      <c r="A1154" s="67" t="s">
        <v>336</v>
      </c>
      <c r="B1154" s="68" t="s">
        <v>661</v>
      </c>
      <c r="C1154" s="67" t="s">
        <v>49</v>
      </c>
      <c r="D1154" s="67" t="s">
        <v>662</v>
      </c>
      <c r="E1154" s="247" t="s">
        <v>642</v>
      </c>
      <c r="F1154" s="247"/>
      <c r="G1154" s="69" t="s">
        <v>132</v>
      </c>
      <c r="H1154" s="70">
        <v>1</v>
      </c>
      <c r="I1154" s="71">
        <v>39.49</v>
      </c>
      <c r="J1154" s="71">
        <v>39.49</v>
      </c>
    </row>
    <row r="1155" spans="1:10" ht="36" customHeight="1" x14ac:dyDescent="0.2">
      <c r="A1155" s="79" t="s">
        <v>362</v>
      </c>
      <c r="B1155" s="80" t="s">
        <v>1029</v>
      </c>
      <c r="C1155" s="79" t="s">
        <v>49</v>
      </c>
      <c r="D1155" s="79" t="s">
        <v>1030</v>
      </c>
      <c r="E1155" s="244" t="s">
        <v>642</v>
      </c>
      <c r="F1155" s="244"/>
      <c r="G1155" s="81" t="s">
        <v>132</v>
      </c>
      <c r="H1155" s="82">
        <v>1</v>
      </c>
      <c r="I1155" s="83">
        <v>6.83</v>
      </c>
      <c r="J1155" s="83">
        <v>6.83</v>
      </c>
    </row>
    <row r="1156" spans="1:10" ht="24" customHeight="1" x14ac:dyDescent="0.2">
      <c r="A1156" s="79" t="s">
        <v>362</v>
      </c>
      <c r="B1156" s="80" t="s">
        <v>1031</v>
      </c>
      <c r="C1156" s="79" t="s">
        <v>49</v>
      </c>
      <c r="D1156" s="79" t="s">
        <v>1032</v>
      </c>
      <c r="E1156" s="244" t="s">
        <v>642</v>
      </c>
      <c r="F1156" s="244"/>
      <c r="G1156" s="81" t="s">
        <v>132</v>
      </c>
      <c r="H1156" s="82">
        <v>1</v>
      </c>
      <c r="I1156" s="83">
        <v>32.659999999999997</v>
      </c>
      <c r="J1156" s="83">
        <v>32.659999999999997</v>
      </c>
    </row>
    <row r="1157" spans="1:10" ht="24" customHeight="1" x14ac:dyDescent="0.2">
      <c r="A1157" s="84"/>
      <c r="B1157" s="84"/>
      <c r="C1157" s="84"/>
      <c r="D1157" s="84"/>
      <c r="E1157" s="84" t="s">
        <v>344</v>
      </c>
      <c r="F1157" s="85">
        <v>7.4981508999999997</v>
      </c>
      <c r="G1157" s="84" t="s">
        <v>345</v>
      </c>
      <c r="H1157" s="85">
        <v>8.7200000000000006</v>
      </c>
      <c r="I1157" s="84" t="s">
        <v>346</v>
      </c>
      <c r="J1157" s="85">
        <v>16.22</v>
      </c>
    </row>
    <row r="1158" spans="1:10" ht="24" customHeight="1" thickBot="1" x14ac:dyDescent="0.25">
      <c r="A1158" s="84"/>
      <c r="B1158" s="84"/>
      <c r="C1158" s="84"/>
      <c r="D1158" s="84"/>
      <c r="E1158" s="84" t="s">
        <v>347</v>
      </c>
      <c r="F1158" s="85">
        <v>10.4</v>
      </c>
      <c r="G1158" s="84"/>
      <c r="H1158" s="245" t="s">
        <v>348</v>
      </c>
      <c r="I1158" s="245"/>
      <c r="J1158" s="85">
        <v>49.89</v>
      </c>
    </row>
    <row r="1159" spans="1:10" ht="24" customHeight="1" thickTop="1" x14ac:dyDescent="0.2">
      <c r="A1159" s="72"/>
      <c r="B1159" s="72"/>
      <c r="C1159" s="72"/>
      <c r="D1159" s="72"/>
      <c r="E1159" s="72"/>
      <c r="F1159" s="72"/>
      <c r="G1159" s="72"/>
      <c r="H1159" s="72"/>
      <c r="I1159" s="72"/>
      <c r="J1159" s="72"/>
    </row>
    <row r="1160" spans="1:10" ht="15" x14ac:dyDescent="0.2">
      <c r="A1160" s="86"/>
      <c r="B1160" s="87" t="s">
        <v>329</v>
      </c>
      <c r="C1160" s="86" t="s">
        <v>330</v>
      </c>
      <c r="D1160" s="86" t="s">
        <v>331</v>
      </c>
      <c r="E1160" s="246" t="s">
        <v>332</v>
      </c>
      <c r="F1160" s="246"/>
      <c r="G1160" s="88" t="s">
        <v>333</v>
      </c>
      <c r="H1160" s="87" t="s">
        <v>334</v>
      </c>
      <c r="I1160" s="87" t="s">
        <v>335</v>
      </c>
      <c r="J1160" s="87" t="s">
        <v>258</v>
      </c>
    </row>
    <row r="1161" spans="1:10" ht="38.25" x14ac:dyDescent="0.2">
      <c r="A1161" s="67" t="s">
        <v>336</v>
      </c>
      <c r="B1161" s="68" t="s">
        <v>1031</v>
      </c>
      <c r="C1161" s="67" t="s">
        <v>49</v>
      </c>
      <c r="D1161" s="67" t="s">
        <v>1032</v>
      </c>
      <c r="E1161" s="247" t="s">
        <v>642</v>
      </c>
      <c r="F1161" s="247"/>
      <c r="G1161" s="69" t="s">
        <v>132</v>
      </c>
      <c r="H1161" s="70">
        <v>1</v>
      </c>
      <c r="I1161" s="71">
        <v>32.659999999999997</v>
      </c>
      <c r="J1161" s="71">
        <v>32.659999999999997</v>
      </c>
    </row>
    <row r="1162" spans="1:10" ht="0.95" customHeight="1" x14ac:dyDescent="0.2">
      <c r="A1162" s="79" t="s">
        <v>362</v>
      </c>
      <c r="B1162" s="80" t="s">
        <v>905</v>
      </c>
      <c r="C1162" s="79" t="s">
        <v>49</v>
      </c>
      <c r="D1162" s="79" t="s">
        <v>906</v>
      </c>
      <c r="E1162" s="244" t="s">
        <v>339</v>
      </c>
      <c r="F1162" s="244"/>
      <c r="G1162" s="81" t="s">
        <v>365</v>
      </c>
      <c r="H1162" s="82">
        <v>0.47199999999999998</v>
      </c>
      <c r="I1162" s="83">
        <v>18.260000000000002</v>
      </c>
      <c r="J1162" s="83">
        <v>8.61</v>
      </c>
    </row>
    <row r="1163" spans="1:10" ht="18" customHeight="1" x14ac:dyDescent="0.2">
      <c r="A1163" s="79" t="s">
        <v>362</v>
      </c>
      <c r="B1163" s="80" t="s">
        <v>557</v>
      </c>
      <c r="C1163" s="79" t="s">
        <v>49</v>
      </c>
      <c r="D1163" s="79" t="s">
        <v>558</v>
      </c>
      <c r="E1163" s="244" t="s">
        <v>339</v>
      </c>
      <c r="F1163" s="244"/>
      <c r="G1163" s="81" t="s">
        <v>365</v>
      </c>
      <c r="H1163" s="82">
        <v>0.47199999999999998</v>
      </c>
      <c r="I1163" s="83">
        <v>22.52</v>
      </c>
      <c r="J1163" s="83">
        <v>10.62</v>
      </c>
    </row>
    <row r="1164" spans="1:10" ht="36" customHeight="1" x14ac:dyDescent="0.2">
      <c r="A1164" s="79" t="s">
        <v>341</v>
      </c>
      <c r="B1164" s="80" t="s">
        <v>1033</v>
      </c>
      <c r="C1164" s="79" t="s">
        <v>49</v>
      </c>
      <c r="D1164" s="79" t="s">
        <v>1034</v>
      </c>
      <c r="E1164" s="244" t="s">
        <v>377</v>
      </c>
      <c r="F1164" s="244"/>
      <c r="G1164" s="81" t="s">
        <v>132</v>
      </c>
      <c r="H1164" s="82">
        <v>1</v>
      </c>
      <c r="I1164" s="83">
        <v>6.28</v>
      </c>
      <c r="J1164" s="83">
        <v>6.28</v>
      </c>
    </row>
    <row r="1165" spans="1:10" ht="36" customHeight="1" x14ac:dyDescent="0.2">
      <c r="A1165" s="79" t="s">
        <v>341</v>
      </c>
      <c r="B1165" s="80" t="s">
        <v>1035</v>
      </c>
      <c r="C1165" s="79" t="s">
        <v>49</v>
      </c>
      <c r="D1165" s="79" t="s">
        <v>1036</v>
      </c>
      <c r="E1165" s="244" t="s">
        <v>377</v>
      </c>
      <c r="F1165" s="244"/>
      <c r="G1165" s="81" t="s">
        <v>132</v>
      </c>
      <c r="H1165" s="82">
        <v>1</v>
      </c>
      <c r="I1165" s="83">
        <v>7.15</v>
      </c>
      <c r="J1165" s="83">
        <v>7.15</v>
      </c>
    </row>
    <row r="1166" spans="1:10" ht="36" customHeight="1" x14ac:dyDescent="0.2">
      <c r="A1166" s="84"/>
      <c r="B1166" s="84"/>
      <c r="C1166" s="84"/>
      <c r="D1166" s="84"/>
      <c r="E1166" s="84" t="s">
        <v>344</v>
      </c>
      <c r="F1166" s="85">
        <v>6.5227440828402363</v>
      </c>
      <c r="G1166" s="84" t="s">
        <v>345</v>
      </c>
      <c r="H1166" s="85">
        <v>7.59</v>
      </c>
      <c r="I1166" s="84" t="s">
        <v>346</v>
      </c>
      <c r="J1166" s="85">
        <v>14.11</v>
      </c>
    </row>
    <row r="1167" spans="1:10" ht="15" thickBot="1" x14ac:dyDescent="0.25">
      <c r="A1167" s="84"/>
      <c r="B1167" s="84"/>
      <c r="C1167" s="84"/>
      <c r="D1167" s="84"/>
      <c r="E1167" s="84" t="s">
        <v>347</v>
      </c>
      <c r="F1167" s="85">
        <v>8.6</v>
      </c>
      <c r="G1167" s="84"/>
      <c r="H1167" s="245" t="s">
        <v>348</v>
      </c>
      <c r="I1167" s="245"/>
      <c r="J1167" s="85">
        <v>41.26</v>
      </c>
    </row>
    <row r="1168" spans="1:10" ht="15" thickTop="1" x14ac:dyDescent="0.2">
      <c r="A1168" s="72"/>
      <c r="B1168" s="72"/>
      <c r="C1168" s="72"/>
      <c r="D1168" s="72"/>
      <c r="E1168" s="72"/>
      <c r="F1168" s="72"/>
      <c r="G1168" s="72"/>
      <c r="H1168" s="72"/>
      <c r="I1168" s="72"/>
      <c r="J1168" s="72"/>
    </row>
    <row r="1169" spans="1:10" ht="0.95" customHeight="1" x14ac:dyDescent="0.2">
      <c r="A1169" s="86"/>
      <c r="B1169" s="87" t="s">
        <v>329</v>
      </c>
      <c r="C1169" s="86" t="s">
        <v>330</v>
      </c>
      <c r="D1169" s="86" t="s">
        <v>331</v>
      </c>
      <c r="E1169" s="246" t="s">
        <v>332</v>
      </c>
      <c r="F1169" s="246"/>
      <c r="G1169" s="88" t="s">
        <v>333</v>
      </c>
      <c r="H1169" s="87" t="s">
        <v>334</v>
      </c>
      <c r="I1169" s="87" t="s">
        <v>335</v>
      </c>
      <c r="J1169" s="87" t="s">
        <v>258</v>
      </c>
    </row>
    <row r="1170" spans="1:10" ht="18" customHeight="1" x14ac:dyDescent="0.2">
      <c r="A1170" s="67" t="s">
        <v>336</v>
      </c>
      <c r="B1170" s="68" t="s">
        <v>705</v>
      </c>
      <c r="C1170" s="67" t="s">
        <v>49</v>
      </c>
      <c r="D1170" s="67" t="s">
        <v>706</v>
      </c>
      <c r="E1170" s="247" t="s">
        <v>642</v>
      </c>
      <c r="F1170" s="247"/>
      <c r="G1170" s="69" t="s">
        <v>132</v>
      </c>
      <c r="H1170" s="70">
        <v>1</v>
      </c>
      <c r="I1170" s="71">
        <v>35.29</v>
      </c>
      <c r="J1170" s="71">
        <v>35.29</v>
      </c>
    </row>
    <row r="1171" spans="1:10" ht="36" customHeight="1" x14ac:dyDescent="0.2">
      <c r="A1171" s="79" t="s">
        <v>362</v>
      </c>
      <c r="B1171" s="80" t="s">
        <v>1029</v>
      </c>
      <c r="C1171" s="79" t="s">
        <v>49</v>
      </c>
      <c r="D1171" s="79" t="s">
        <v>1030</v>
      </c>
      <c r="E1171" s="244" t="s">
        <v>642</v>
      </c>
      <c r="F1171" s="244"/>
      <c r="G1171" s="81" t="s">
        <v>132</v>
      </c>
      <c r="H1171" s="82">
        <v>1</v>
      </c>
      <c r="I1171" s="83">
        <v>6.83</v>
      </c>
      <c r="J1171" s="83">
        <v>6.83</v>
      </c>
    </row>
    <row r="1172" spans="1:10" ht="24" customHeight="1" x14ac:dyDescent="0.2">
      <c r="A1172" s="79" t="s">
        <v>362</v>
      </c>
      <c r="B1172" s="80" t="s">
        <v>1037</v>
      </c>
      <c r="C1172" s="79" t="s">
        <v>49</v>
      </c>
      <c r="D1172" s="79" t="s">
        <v>1038</v>
      </c>
      <c r="E1172" s="244" t="s">
        <v>642</v>
      </c>
      <c r="F1172" s="244"/>
      <c r="G1172" s="81" t="s">
        <v>132</v>
      </c>
      <c r="H1172" s="82">
        <v>1</v>
      </c>
      <c r="I1172" s="83">
        <v>28.46</v>
      </c>
      <c r="J1172" s="83">
        <v>28.46</v>
      </c>
    </row>
    <row r="1173" spans="1:10" ht="24" customHeight="1" x14ac:dyDescent="0.2">
      <c r="A1173" s="84"/>
      <c r="B1173" s="84"/>
      <c r="C1173" s="84"/>
      <c r="D1173" s="84"/>
      <c r="E1173" s="84" t="s">
        <v>344</v>
      </c>
      <c r="F1173" s="85">
        <v>6.3655695000000003</v>
      </c>
      <c r="G1173" s="84" t="s">
        <v>345</v>
      </c>
      <c r="H1173" s="85">
        <v>7.4</v>
      </c>
      <c r="I1173" s="84" t="s">
        <v>346</v>
      </c>
      <c r="J1173" s="85">
        <v>13.77</v>
      </c>
    </row>
    <row r="1174" spans="1:10" ht="24" customHeight="1" thickBot="1" x14ac:dyDescent="0.25">
      <c r="A1174" s="84"/>
      <c r="B1174" s="84"/>
      <c r="C1174" s="84"/>
      <c r="D1174" s="84"/>
      <c r="E1174" s="84" t="s">
        <v>347</v>
      </c>
      <c r="F1174" s="85">
        <v>9.3000000000000007</v>
      </c>
      <c r="G1174" s="84"/>
      <c r="H1174" s="245" t="s">
        <v>348</v>
      </c>
      <c r="I1174" s="245"/>
      <c r="J1174" s="85">
        <v>44.59</v>
      </c>
    </row>
    <row r="1175" spans="1:10" ht="15" thickTop="1" x14ac:dyDescent="0.2">
      <c r="A1175" s="72"/>
      <c r="B1175" s="72"/>
      <c r="C1175" s="72"/>
      <c r="D1175" s="72"/>
      <c r="E1175" s="72"/>
      <c r="F1175" s="72"/>
      <c r="G1175" s="72"/>
      <c r="H1175" s="72"/>
      <c r="I1175" s="72"/>
      <c r="J1175" s="72"/>
    </row>
    <row r="1176" spans="1:10" ht="15" x14ac:dyDescent="0.2">
      <c r="A1176" s="86"/>
      <c r="B1176" s="87" t="s">
        <v>329</v>
      </c>
      <c r="C1176" s="86" t="s">
        <v>330</v>
      </c>
      <c r="D1176" s="86" t="s">
        <v>331</v>
      </c>
      <c r="E1176" s="246" t="s">
        <v>332</v>
      </c>
      <c r="F1176" s="246"/>
      <c r="G1176" s="88" t="s">
        <v>333</v>
      </c>
      <c r="H1176" s="87" t="s">
        <v>334</v>
      </c>
      <c r="I1176" s="87" t="s">
        <v>335</v>
      </c>
      <c r="J1176" s="87" t="s">
        <v>258</v>
      </c>
    </row>
    <row r="1177" spans="1:10" ht="0.95" customHeight="1" x14ac:dyDescent="0.2">
      <c r="A1177" s="67" t="s">
        <v>336</v>
      </c>
      <c r="B1177" s="68" t="s">
        <v>1037</v>
      </c>
      <c r="C1177" s="67" t="s">
        <v>49</v>
      </c>
      <c r="D1177" s="67" t="s">
        <v>1038</v>
      </c>
      <c r="E1177" s="247" t="s">
        <v>642</v>
      </c>
      <c r="F1177" s="247"/>
      <c r="G1177" s="69" t="s">
        <v>132</v>
      </c>
      <c r="H1177" s="70">
        <v>1</v>
      </c>
      <c r="I1177" s="71">
        <v>28.46</v>
      </c>
      <c r="J1177" s="71">
        <v>28.46</v>
      </c>
    </row>
    <row r="1178" spans="1:10" ht="18" customHeight="1" x14ac:dyDescent="0.2">
      <c r="A1178" s="79" t="s">
        <v>362</v>
      </c>
      <c r="B1178" s="80" t="s">
        <v>905</v>
      </c>
      <c r="C1178" s="79" t="s">
        <v>49</v>
      </c>
      <c r="D1178" s="79" t="s">
        <v>906</v>
      </c>
      <c r="E1178" s="244" t="s">
        <v>339</v>
      </c>
      <c r="F1178" s="244"/>
      <c r="G1178" s="81" t="s">
        <v>365</v>
      </c>
      <c r="H1178" s="82">
        <v>0.39</v>
      </c>
      <c r="I1178" s="83">
        <v>18.260000000000002</v>
      </c>
      <c r="J1178" s="83">
        <v>7.12</v>
      </c>
    </row>
    <row r="1179" spans="1:10" ht="24" customHeight="1" x14ac:dyDescent="0.2">
      <c r="A1179" s="79" t="s">
        <v>362</v>
      </c>
      <c r="B1179" s="80" t="s">
        <v>557</v>
      </c>
      <c r="C1179" s="79" t="s">
        <v>49</v>
      </c>
      <c r="D1179" s="79" t="s">
        <v>558</v>
      </c>
      <c r="E1179" s="244" t="s">
        <v>339</v>
      </c>
      <c r="F1179" s="244"/>
      <c r="G1179" s="81" t="s">
        <v>365</v>
      </c>
      <c r="H1179" s="82">
        <v>0.39</v>
      </c>
      <c r="I1179" s="83">
        <v>22.52</v>
      </c>
      <c r="J1179" s="83">
        <v>8.7799999999999994</v>
      </c>
    </row>
    <row r="1180" spans="1:10" ht="24" customHeight="1" x14ac:dyDescent="0.2">
      <c r="A1180" s="79" t="s">
        <v>341</v>
      </c>
      <c r="B1180" s="80" t="s">
        <v>1033</v>
      </c>
      <c r="C1180" s="79" t="s">
        <v>49</v>
      </c>
      <c r="D1180" s="79" t="s">
        <v>1034</v>
      </c>
      <c r="E1180" s="244" t="s">
        <v>377</v>
      </c>
      <c r="F1180" s="244"/>
      <c r="G1180" s="81" t="s">
        <v>132</v>
      </c>
      <c r="H1180" s="82">
        <v>2</v>
      </c>
      <c r="I1180" s="83">
        <v>6.28</v>
      </c>
      <c r="J1180" s="83">
        <v>12.56</v>
      </c>
    </row>
    <row r="1181" spans="1:10" ht="24" customHeight="1" x14ac:dyDescent="0.2">
      <c r="A1181" s="84"/>
      <c r="B1181" s="84"/>
      <c r="C1181" s="84"/>
      <c r="D1181" s="84"/>
      <c r="E1181" s="84" t="s">
        <v>344</v>
      </c>
      <c r="F1181" s="85">
        <v>5.3901627218934909</v>
      </c>
      <c r="G1181" s="84" t="s">
        <v>345</v>
      </c>
      <c r="H1181" s="85">
        <v>6.27</v>
      </c>
      <c r="I1181" s="84" t="s">
        <v>346</v>
      </c>
      <c r="J1181" s="85">
        <v>11.66</v>
      </c>
    </row>
    <row r="1182" spans="1:10" ht="24" customHeight="1" thickBot="1" x14ac:dyDescent="0.25">
      <c r="A1182" s="84"/>
      <c r="B1182" s="84"/>
      <c r="C1182" s="84"/>
      <c r="D1182" s="84"/>
      <c r="E1182" s="84" t="s">
        <v>347</v>
      </c>
      <c r="F1182" s="85">
        <v>7.5</v>
      </c>
      <c r="G1182" s="84"/>
      <c r="H1182" s="245" t="s">
        <v>348</v>
      </c>
      <c r="I1182" s="245"/>
      <c r="J1182" s="85">
        <v>35.96</v>
      </c>
    </row>
    <row r="1183" spans="1:10" ht="36" customHeight="1" thickTop="1" x14ac:dyDescent="0.2">
      <c r="A1183" s="72"/>
      <c r="B1183" s="72"/>
      <c r="C1183" s="72"/>
      <c r="D1183" s="72"/>
      <c r="E1183" s="72"/>
      <c r="F1183" s="72"/>
      <c r="G1183" s="72"/>
      <c r="H1183" s="72"/>
      <c r="I1183" s="72"/>
      <c r="J1183" s="72"/>
    </row>
    <row r="1184" spans="1:10" ht="36" customHeight="1" x14ac:dyDescent="0.2">
      <c r="A1184" s="86"/>
      <c r="B1184" s="87" t="s">
        <v>329</v>
      </c>
      <c r="C1184" s="86" t="s">
        <v>330</v>
      </c>
      <c r="D1184" s="86" t="s">
        <v>331</v>
      </c>
      <c r="E1184" s="246" t="s">
        <v>332</v>
      </c>
      <c r="F1184" s="246"/>
      <c r="G1184" s="88" t="s">
        <v>333</v>
      </c>
      <c r="H1184" s="87" t="s">
        <v>334</v>
      </c>
      <c r="I1184" s="87" t="s">
        <v>335</v>
      </c>
      <c r="J1184" s="87" t="s">
        <v>258</v>
      </c>
    </row>
    <row r="1185" spans="1:10" ht="25.5" x14ac:dyDescent="0.2">
      <c r="A1185" s="67" t="s">
        <v>336</v>
      </c>
      <c r="B1185" s="68" t="s">
        <v>548</v>
      </c>
      <c r="C1185" s="67" t="s">
        <v>49</v>
      </c>
      <c r="D1185" s="67" t="s">
        <v>549</v>
      </c>
      <c r="E1185" s="247" t="s">
        <v>360</v>
      </c>
      <c r="F1185" s="247"/>
      <c r="G1185" s="69" t="s">
        <v>361</v>
      </c>
      <c r="H1185" s="70">
        <v>1</v>
      </c>
      <c r="I1185" s="71">
        <v>180.91</v>
      </c>
      <c r="J1185" s="71">
        <v>180.91</v>
      </c>
    </row>
    <row r="1186" spans="1:10" ht="25.5" x14ac:dyDescent="0.2">
      <c r="A1186" s="79" t="s">
        <v>362</v>
      </c>
      <c r="B1186" s="80" t="s">
        <v>363</v>
      </c>
      <c r="C1186" s="79" t="s">
        <v>49</v>
      </c>
      <c r="D1186" s="79" t="s">
        <v>364</v>
      </c>
      <c r="E1186" s="244" t="s">
        <v>339</v>
      </c>
      <c r="F1186" s="244"/>
      <c r="G1186" s="81" t="s">
        <v>365</v>
      </c>
      <c r="H1186" s="82">
        <v>1.8460000000000001</v>
      </c>
      <c r="I1186" s="83">
        <v>22.11</v>
      </c>
      <c r="J1186" s="83">
        <v>40.81</v>
      </c>
    </row>
    <row r="1187" spans="1:10" ht="0.95" customHeight="1" x14ac:dyDescent="0.2">
      <c r="A1187" s="79" t="s">
        <v>362</v>
      </c>
      <c r="B1187" s="80" t="s">
        <v>366</v>
      </c>
      <c r="C1187" s="79" t="s">
        <v>49</v>
      </c>
      <c r="D1187" s="79" t="s">
        <v>367</v>
      </c>
      <c r="E1187" s="244" t="s">
        <v>339</v>
      </c>
      <c r="F1187" s="244"/>
      <c r="G1187" s="81" t="s">
        <v>365</v>
      </c>
      <c r="H1187" s="82">
        <v>5.5380000000000003</v>
      </c>
      <c r="I1187" s="83">
        <v>17.54</v>
      </c>
      <c r="J1187" s="83">
        <v>97.13</v>
      </c>
    </row>
    <row r="1188" spans="1:10" ht="18" customHeight="1" x14ac:dyDescent="0.2">
      <c r="A1188" s="79" t="s">
        <v>362</v>
      </c>
      <c r="B1188" s="80" t="s">
        <v>370</v>
      </c>
      <c r="C1188" s="79" t="s">
        <v>49</v>
      </c>
      <c r="D1188" s="79" t="s">
        <v>371</v>
      </c>
      <c r="E1188" s="244" t="s">
        <v>339</v>
      </c>
      <c r="F1188" s="244"/>
      <c r="G1188" s="81" t="s">
        <v>365</v>
      </c>
      <c r="H1188" s="82">
        <v>1.8460000000000001</v>
      </c>
      <c r="I1188" s="83">
        <v>22.33</v>
      </c>
      <c r="J1188" s="83">
        <v>41.22</v>
      </c>
    </row>
    <row r="1189" spans="1:10" ht="36" customHeight="1" x14ac:dyDescent="0.2">
      <c r="A1189" s="79" t="s">
        <v>341</v>
      </c>
      <c r="B1189" s="80" t="s">
        <v>1039</v>
      </c>
      <c r="C1189" s="79" t="s">
        <v>338</v>
      </c>
      <c r="D1189" s="79" t="s">
        <v>1040</v>
      </c>
      <c r="E1189" s="244" t="s">
        <v>533</v>
      </c>
      <c r="F1189" s="244"/>
      <c r="G1189" s="81" t="s">
        <v>534</v>
      </c>
      <c r="H1189" s="82">
        <v>0.67200000000000004</v>
      </c>
      <c r="I1189" s="83">
        <v>1.99</v>
      </c>
      <c r="J1189" s="83">
        <v>1.33</v>
      </c>
    </row>
    <row r="1190" spans="1:10" ht="36" customHeight="1" x14ac:dyDescent="0.2">
      <c r="A1190" s="79" t="s">
        <v>341</v>
      </c>
      <c r="B1190" s="80" t="s">
        <v>1041</v>
      </c>
      <c r="C1190" s="79" t="s">
        <v>338</v>
      </c>
      <c r="D1190" s="79" t="s">
        <v>1042</v>
      </c>
      <c r="E1190" s="244" t="s">
        <v>533</v>
      </c>
      <c r="F1190" s="244"/>
      <c r="G1190" s="81" t="s">
        <v>539</v>
      </c>
      <c r="H1190" s="82">
        <v>1.1739999999999999</v>
      </c>
      <c r="I1190" s="83">
        <v>0.36</v>
      </c>
      <c r="J1190" s="83">
        <v>0.42</v>
      </c>
    </row>
    <row r="1191" spans="1:10" ht="24" customHeight="1" x14ac:dyDescent="0.2">
      <c r="A1191" s="84"/>
      <c r="B1191" s="84"/>
      <c r="C1191" s="84"/>
      <c r="D1191" s="84"/>
      <c r="E1191" s="84" t="s">
        <v>344</v>
      </c>
      <c r="F1191" s="85">
        <v>60.017566568047336</v>
      </c>
      <c r="G1191" s="84" t="s">
        <v>345</v>
      </c>
      <c r="H1191" s="85">
        <v>69.81</v>
      </c>
      <c r="I1191" s="84" t="s">
        <v>346</v>
      </c>
      <c r="J1191" s="85">
        <v>129.83000000000001</v>
      </c>
    </row>
    <row r="1192" spans="1:10" ht="24" customHeight="1" thickBot="1" x14ac:dyDescent="0.25">
      <c r="A1192" s="84"/>
      <c r="B1192" s="84"/>
      <c r="C1192" s="84"/>
      <c r="D1192" s="84"/>
      <c r="E1192" s="84" t="s">
        <v>347</v>
      </c>
      <c r="F1192" s="85">
        <v>47.68</v>
      </c>
      <c r="G1192" s="84"/>
      <c r="H1192" s="245" t="s">
        <v>348</v>
      </c>
      <c r="I1192" s="245"/>
      <c r="J1192" s="85">
        <v>228.59</v>
      </c>
    </row>
    <row r="1193" spans="1:10" ht="15" thickTop="1" x14ac:dyDescent="0.2">
      <c r="A1193" s="72"/>
      <c r="B1193" s="72"/>
      <c r="C1193" s="72"/>
      <c r="D1193" s="72"/>
      <c r="E1193" s="72"/>
      <c r="F1193" s="72"/>
      <c r="G1193" s="72"/>
      <c r="H1193" s="72"/>
      <c r="I1193" s="72"/>
      <c r="J1193" s="72"/>
    </row>
    <row r="1194" spans="1:10" ht="15" x14ac:dyDescent="0.2">
      <c r="A1194" s="86"/>
      <c r="B1194" s="87" t="s">
        <v>329</v>
      </c>
      <c r="C1194" s="86" t="s">
        <v>330</v>
      </c>
      <c r="D1194" s="86" t="s">
        <v>331</v>
      </c>
      <c r="E1194" s="246" t="s">
        <v>332</v>
      </c>
      <c r="F1194" s="246"/>
      <c r="G1194" s="88" t="s">
        <v>333</v>
      </c>
      <c r="H1194" s="87" t="s">
        <v>334</v>
      </c>
      <c r="I1194" s="87" t="s">
        <v>335</v>
      </c>
      <c r="J1194" s="87" t="s">
        <v>258</v>
      </c>
    </row>
    <row r="1195" spans="1:10" ht="0.95" customHeight="1" x14ac:dyDescent="0.2">
      <c r="A1195" s="67" t="s">
        <v>336</v>
      </c>
      <c r="B1195" s="68" t="s">
        <v>638</v>
      </c>
      <c r="C1195" s="67" t="s">
        <v>49</v>
      </c>
      <c r="D1195" s="67" t="s">
        <v>639</v>
      </c>
      <c r="E1195" s="247" t="s">
        <v>360</v>
      </c>
      <c r="F1195" s="247"/>
      <c r="G1195" s="69" t="s">
        <v>95</v>
      </c>
      <c r="H1195" s="70">
        <v>1</v>
      </c>
      <c r="I1195" s="71">
        <v>28.09</v>
      </c>
      <c r="J1195" s="71">
        <v>28.09</v>
      </c>
    </row>
    <row r="1196" spans="1:10" ht="18" customHeight="1" x14ac:dyDescent="0.2">
      <c r="A1196" s="79" t="s">
        <v>362</v>
      </c>
      <c r="B1196" s="80" t="s">
        <v>955</v>
      </c>
      <c r="C1196" s="79" t="s">
        <v>49</v>
      </c>
      <c r="D1196" s="79" t="s">
        <v>956</v>
      </c>
      <c r="E1196" s="244" t="s">
        <v>360</v>
      </c>
      <c r="F1196" s="244"/>
      <c r="G1196" s="81" t="s">
        <v>361</v>
      </c>
      <c r="H1196" s="82">
        <v>5.6500000000000002E-2</v>
      </c>
      <c r="I1196" s="83">
        <v>367.16</v>
      </c>
      <c r="J1196" s="83">
        <v>20.74</v>
      </c>
    </row>
    <row r="1197" spans="1:10" ht="48" customHeight="1" x14ac:dyDescent="0.2">
      <c r="A1197" s="79" t="s">
        <v>362</v>
      </c>
      <c r="B1197" s="80" t="s">
        <v>366</v>
      </c>
      <c r="C1197" s="79" t="s">
        <v>49</v>
      </c>
      <c r="D1197" s="79" t="s">
        <v>367</v>
      </c>
      <c r="E1197" s="244" t="s">
        <v>339</v>
      </c>
      <c r="F1197" s="244"/>
      <c r="G1197" s="81" t="s">
        <v>365</v>
      </c>
      <c r="H1197" s="82">
        <v>7.4099999999999999E-2</v>
      </c>
      <c r="I1197" s="83">
        <v>17.54</v>
      </c>
      <c r="J1197" s="83">
        <v>1.29</v>
      </c>
    </row>
    <row r="1198" spans="1:10" ht="24" customHeight="1" x14ac:dyDescent="0.2">
      <c r="A1198" s="79" t="s">
        <v>362</v>
      </c>
      <c r="B1198" s="80" t="s">
        <v>370</v>
      </c>
      <c r="C1198" s="79" t="s">
        <v>49</v>
      </c>
      <c r="D1198" s="79" t="s">
        <v>371</v>
      </c>
      <c r="E1198" s="244" t="s">
        <v>339</v>
      </c>
      <c r="F1198" s="244"/>
      <c r="G1198" s="81" t="s">
        <v>365</v>
      </c>
      <c r="H1198" s="82">
        <v>0.27179999999999999</v>
      </c>
      <c r="I1198" s="83">
        <v>22.33</v>
      </c>
      <c r="J1198" s="83">
        <v>6.06</v>
      </c>
    </row>
    <row r="1199" spans="1:10" ht="24" customHeight="1" x14ac:dyDescent="0.2">
      <c r="A1199" s="84"/>
      <c r="B1199" s="84"/>
      <c r="C1199" s="84"/>
      <c r="D1199" s="84"/>
      <c r="E1199" s="84" t="s">
        <v>344</v>
      </c>
      <c r="F1199" s="85">
        <v>3.6427514792899407</v>
      </c>
      <c r="G1199" s="84" t="s">
        <v>345</v>
      </c>
      <c r="H1199" s="85">
        <v>4.24</v>
      </c>
      <c r="I1199" s="84" t="s">
        <v>346</v>
      </c>
      <c r="J1199" s="85">
        <v>7.88</v>
      </c>
    </row>
    <row r="1200" spans="1:10" ht="36" customHeight="1" thickBot="1" x14ac:dyDescent="0.25">
      <c r="A1200" s="84"/>
      <c r="B1200" s="84"/>
      <c r="C1200" s="84"/>
      <c r="D1200" s="84"/>
      <c r="E1200" s="84" t="s">
        <v>347</v>
      </c>
      <c r="F1200" s="85">
        <v>7.4</v>
      </c>
      <c r="G1200" s="84"/>
      <c r="H1200" s="245" t="s">
        <v>348</v>
      </c>
      <c r="I1200" s="245"/>
      <c r="J1200" s="85">
        <v>35.49</v>
      </c>
    </row>
    <row r="1201" spans="1:10" ht="15" thickTop="1" x14ac:dyDescent="0.2">
      <c r="A1201" s="72"/>
      <c r="B1201" s="72"/>
      <c r="C1201" s="72"/>
      <c r="D1201" s="72"/>
      <c r="E1201" s="72"/>
      <c r="F1201" s="72"/>
      <c r="G1201" s="72"/>
      <c r="H1201" s="72"/>
      <c r="I1201" s="72"/>
      <c r="J1201" s="72"/>
    </row>
    <row r="1202" spans="1:10" ht="15" x14ac:dyDescent="0.2">
      <c r="A1202" s="86"/>
      <c r="B1202" s="87" t="s">
        <v>329</v>
      </c>
      <c r="C1202" s="86" t="s">
        <v>330</v>
      </c>
      <c r="D1202" s="86" t="s">
        <v>331</v>
      </c>
      <c r="E1202" s="246" t="s">
        <v>332</v>
      </c>
      <c r="F1202" s="246"/>
      <c r="G1202" s="88" t="s">
        <v>333</v>
      </c>
      <c r="H1202" s="87" t="s">
        <v>334</v>
      </c>
      <c r="I1202" s="87" t="s">
        <v>335</v>
      </c>
      <c r="J1202" s="87" t="s">
        <v>258</v>
      </c>
    </row>
    <row r="1203" spans="1:10" ht="0.95" customHeight="1" x14ac:dyDescent="0.2">
      <c r="A1203" s="67" t="s">
        <v>336</v>
      </c>
      <c r="B1203" s="68" t="s">
        <v>663</v>
      </c>
      <c r="C1203" s="67" t="s">
        <v>49</v>
      </c>
      <c r="D1203" s="67" t="s">
        <v>664</v>
      </c>
      <c r="E1203" s="247" t="s">
        <v>642</v>
      </c>
      <c r="F1203" s="247"/>
      <c r="G1203" s="69" t="s">
        <v>132</v>
      </c>
      <c r="H1203" s="70">
        <v>1</v>
      </c>
      <c r="I1203" s="71">
        <v>112.77</v>
      </c>
      <c r="J1203" s="71">
        <v>112.77</v>
      </c>
    </row>
    <row r="1204" spans="1:10" ht="18" customHeight="1" x14ac:dyDescent="0.2">
      <c r="A1204" s="79" t="s">
        <v>362</v>
      </c>
      <c r="B1204" s="80" t="s">
        <v>905</v>
      </c>
      <c r="C1204" s="79" t="s">
        <v>49</v>
      </c>
      <c r="D1204" s="79" t="s">
        <v>906</v>
      </c>
      <c r="E1204" s="244" t="s">
        <v>339</v>
      </c>
      <c r="F1204" s="244"/>
      <c r="G1204" s="81" t="s">
        <v>365</v>
      </c>
      <c r="H1204" s="82">
        <v>0.17269999999999999</v>
      </c>
      <c r="I1204" s="83">
        <v>18.260000000000002</v>
      </c>
      <c r="J1204" s="83">
        <v>3.15</v>
      </c>
    </row>
    <row r="1205" spans="1:10" ht="24" customHeight="1" x14ac:dyDescent="0.2">
      <c r="A1205" s="79" t="s">
        <v>362</v>
      </c>
      <c r="B1205" s="80" t="s">
        <v>557</v>
      </c>
      <c r="C1205" s="79" t="s">
        <v>49</v>
      </c>
      <c r="D1205" s="79" t="s">
        <v>558</v>
      </c>
      <c r="E1205" s="244" t="s">
        <v>339</v>
      </c>
      <c r="F1205" s="244"/>
      <c r="G1205" s="81" t="s">
        <v>365</v>
      </c>
      <c r="H1205" s="82">
        <v>0.41439999999999999</v>
      </c>
      <c r="I1205" s="83">
        <v>22.52</v>
      </c>
      <c r="J1205" s="83">
        <v>9.33</v>
      </c>
    </row>
    <row r="1206" spans="1:10" ht="24" customHeight="1" x14ac:dyDescent="0.2">
      <c r="A1206" s="79" t="s">
        <v>341</v>
      </c>
      <c r="B1206" s="80" t="s">
        <v>1043</v>
      </c>
      <c r="C1206" s="79" t="s">
        <v>49</v>
      </c>
      <c r="D1206" s="79" t="s">
        <v>1044</v>
      </c>
      <c r="E1206" s="244" t="s">
        <v>377</v>
      </c>
      <c r="F1206" s="244"/>
      <c r="G1206" s="81" t="s">
        <v>132</v>
      </c>
      <c r="H1206" s="82">
        <v>1</v>
      </c>
      <c r="I1206" s="83">
        <v>100.29</v>
      </c>
      <c r="J1206" s="83">
        <v>100.29</v>
      </c>
    </row>
    <row r="1207" spans="1:10" ht="24" customHeight="1" x14ac:dyDescent="0.2">
      <c r="A1207" s="84"/>
      <c r="B1207" s="84"/>
      <c r="C1207" s="84"/>
      <c r="D1207" s="84"/>
      <c r="E1207" s="84" t="s">
        <v>344</v>
      </c>
      <c r="F1207" s="85">
        <v>4.2945636094674553</v>
      </c>
      <c r="G1207" s="84" t="s">
        <v>345</v>
      </c>
      <c r="H1207" s="85">
        <v>5</v>
      </c>
      <c r="I1207" s="84" t="s">
        <v>346</v>
      </c>
      <c r="J1207" s="85">
        <v>9.2899999999999991</v>
      </c>
    </row>
    <row r="1208" spans="1:10" ht="24" customHeight="1" thickBot="1" x14ac:dyDescent="0.25">
      <c r="A1208" s="84"/>
      <c r="B1208" s="84"/>
      <c r="C1208" s="84"/>
      <c r="D1208" s="84"/>
      <c r="E1208" s="84" t="s">
        <v>347</v>
      </c>
      <c r="F1208" s="85">
        <v>29.72</v>
      </c>
      <c r="G1208" s="84"/>
      <c r="H1208" s="245" t="s">
        <v>348</v>
      </c>
      <c r="I1208" s="245"/>
      <c r="J1208" s="85">
        <v>142.49</v>
      </c>
    </row>
    <row r="1209" spans="1:10" ht="24" customHeight="1" thickTop="1" x14ac:dyDescent="0.2">
      <c r="A1209" s="72"/>
      <c r="B1209" s="72"/>
      <c r="C1209" s="72"/>
      <c r="D1209" s="72"/>
      <c r="E1209" s="72"/>
      <c r="F1209" s="72"/>
      <c r="G1209" s="72"/>
      <c r="H1209" s="72"/>
      <c r="I1209" s="72"/>
      <c r="J1209" s="72"/>
    </row>
    <row r="1210" spans="1:10" ht="24" customHeight="1" x14ac:dyDescent="0.2">
      <c r="A1210" s="86"/>
      <c r="B1210" s="87" t="s">
        <v>329</v>
      </c>
      <c r="C1210" s="86" t="s">
        <v>330</v>
      </c>
      <c r="D1210" s="86" t="s">
        <v>331</v>
      </c>
      <c r="E1210" s="246" t="s">
        <v>332</v>
      </c>
      <c r="F1210" s="246"/>
      <c r="G1210" s="88" t="s">
        <v>333</v>
      </c>
      <c r="H1210" s="87" t="s">
        <v>334</v>
      </c>
      <c r="I1210" s="87" t="s">
        <v>335</v>
      </c>
      <c r="J1210" s="87" t="s">
        <v>258</v>
      </c>
    </row>
    <row r="1211" spans="1:10" ht="24" customHeight="1" x14ac:dyDescent="0.2">
      <c r="A1211" s="67" t="s">
        <v>336</v>
      </c>
      <c r="B1211" s="68" t="s">
        <v>696</v>
      </c>
      <c r="C1211" s="67" t="s">
        <v>49</v>
      </c>
      <c r="D1211" s="67" t="s">
        <v>697</v>
      </c>
      <c r="E1211" s="247" t="s">
        <v>339</v>
      </c>
      <c r="F1211" s="247"/>
      <c r="G1211" s="69" t="s">
        <v>365</v>
      </c>
      <c r="H1211" s="70">
        <v>1</v>
      </c>
      <c r="I1211" s="71">
        <v>21.32</v>
      </c>
      <c r="J1211" s="71">
        <v>21.32</v>
      </c>
    </row>
    <row r="1212" spans="1:10" ht="24" customHeight="1" x14ac:dyDescent="0.2">
      <c r="A1212" s="79" t="s">
        <v>362</v>
      </c>
      <c r="B1212" s="80" t="s">
        <v>981</v>
      </c>
      <c r="C1212" s="79" t="s">
        <v>49</v>
      </c>
      <c r="D1212" s="79" t="s">
        <v>982</v>
      </c>
      <c r="E1212" s="244" t="s">
        <v>339</v>
      </c>
      <c r="F1212" s="244"/>
      <c r="G1212" s="81" t="s">
        <v>365</v>
      </c>
      <c r="H1212" s="82">
        <v>1</v>
      </c>
      <c r="I1212" s="83">
        <v>0.13</v>
      </c>
      <c r="J1212" s="83">
        <v>0.13</v>
      </c>
    </row>
    <row r="1213" spans="1:10" ht="24" customHeight="1" x14ac:dyDescent="0.2">
      <c r="A1213" s="79" t="s">
        <v>341</v>
      </c>
      <c r="B1213" s="80" t="s">
        <v>854</v>
      </c>
      <c r="C1213" s="79" t="s">
        <v>49</v>
      </c>
      <c r="D1213" s="79" t="s">
        <v>855</v>
      </c>
      <c r="E1213" s="244" t="s">
        <v>423</v>
      </c>
      <c r="F1213" s="244"/>
      <c r="G1213" s="81" t="s">
        <v>365</v>
      </c>
      <c r="H1213" s="82">
        <v>1</v>
      </c>
      <c r="I1213" s="83">
        <v>2.37</v>
      </c>
      <c r="J1213" s="83">
        <v>2.37</v>
      </c>
    </row>
    <row r="1214" spans="1:10" ht="25.5" x14ac:dyDescent="0.2">
      <c r="A1214" s="79" t="s">
        <v>341</v>
      </c>
      <c r="B1214" s="80" t="s">
        <v>1045</v>
      </c>
      <c r="C1214" s="79" t="s">
        <v>49</v>
      </c>
      <c r="D1214" s="79" t="s">
        <v>1046</v>
      </c>
      <c r="E1214" s="244" t="s">
        <v>374</v>
      </c>
      <c r="F1214" s="244"/>
      <c r="G1214" s="81" t="s">
        <v>365</v>
      </c>
      <c r="H1214" s="82">
        <v>1</v>
      </c>
      <c r="I1214" s="83">
        <v>0.63</v>
      </c>
      <c r="J1214" s="83">
        <v>0.63</v>
      </c>
    </row>
    <row r="1215" spans="1:10" ht="25.5" x14ac:dyDescent="0.2">
      <c r="A1215" s="79" t="s">
        <v>341</v>
      </c>
      <c r="B1215" s="80" t="s">
        <v>1047</v>
      </c>
      <c r="C1215" s="79" t="s">
        <v>49</v>
      </c>
      <c r="D1215" s="79" t="s">
        <v>1048</v>
      </c>
      <c r="E1215" s="244" t="s">
        <v>374</v>
      </c>
      <c r="F1215" s="244"/>
      <c r="G1215" s="81" t="s">
        <v>365</v>
      </c>
      <c r="H1215" s="82">
        <v>1</v>
      </c>
      <c r="I1215" s="83">
        <v>0.01</v>
      </c>
      <c r="J1215" s="83">
        <v>0.01</v>
      </c>
    </row>
    <row r="1216" spans="1:10" ht="0.95" customHeight="1" x14ac:dyDescent="0.2">
      <c r="A1216" s="79" t="s">
        <v>341</v>
      </c>
      <c r="B1216" s="80" t="s">
        <v>421</v>
      </c>
      <c r="C1216" s="79" t="s">
        <v>49</v>
      </c>
      <c r="D1216" s="79" t="s">
        <v>422</v>
      </c>
      <c r="E1216" s="244" t="s">
        <v>423</v>
      </c>
      <c r="F1216" s="244"/>
      <c r="G1216" s="81" t="s">
        <v>365</v>
      </c>
      <c r="H1216" s="82">
        <v>1</v>
      </c>
      <c r="I1216" s="83">
        <v>0.55000000000000004</v>
      </c>
      <c r="J1216" s="83">
        <v>0.55000000000000004</v>
      </c>
    </row>
    <row r="1217" spans="1:10" ht="18" customHeight="1" x14ac:dyDescent="0.2">
      <c r="A1217" s="79" t="s">
        <v>341</v>
      </c>
      <c r="B1217" s="80" t="s">
        <v>983</v>
      </c>
      <c r="C1217" s="79" t="s">
        <v>49</v>
      </c>
      <c r="D1217" s="79" t="s">
        <v>984</v>
      </c>
      <c r="E1217" s="244" t="s">
        <v>418</v>
      </c>
      <c r="F1217" s="244"/>
      <c r="G1217" s="81" t="s">
        <v>365</v>
      </c>
      <c r="H1217" s="82">
        <v>1</v>
      </c>
      <c r="I1217" s="83">
        <v>16.649999999999999</v>
      </c>
      <c r="J1217" s="83">
        <v>16.649999999999999</v>
      </c>
    </row>
    <row r="1218" spans="1:10" ht="24" customHeight="1" x14ac:dyDescent="0.2">
      <c r="A1218" s="79" t="s">
        <v>341</v>
      </c>
      <c r="B1218" s="80" t="s">
        <v>424</v>
      </c>
      <c r="C1218" s="79" t="s">
        <v>49</v>
      </c>
      <c r="D1218" s="79" t="s">
        <v>425</v>
      </c>
      <c r="E1218" s="244" t="s">
        <v>426</v>
      </c>
      <c r="F1218" s="244"/>
      <c r="G1218" s="81" t="s">
        <v>365</v>
      </c>
      <c r="H1218" s="82">
        <v>1</v>
      </c>
      <c r="I1218" s="83">
        <v>0.06</v>
      </c>
      <c r="J1218" s="83">
        <v>0.06</v>
      </c>
    </row>
    <row r="1219" spans="1:10" ht="36" customHeight="1" x14ac:dyDescent="0.2">
      <c r="A1219" s="79" t="s">
        <v>341</v>
      </c>
      <c r="B1219" s="80" t="s">
        <v>860</v>
      </c>
      <c r="C1219" s="79" t="s">
        <v>49</v>
      </c>
      <c r="D1219" s="79" t="s">
        <v>861</v>
      </c>
      <c r="E1219" s="244" t="s">
        <v>343</v>
      </c>
      <c r="F1219" s="244"/>
      <c r="G1219" s="81" t="s">
        <v>365</v>
      </c>
      <c r="H1219" s="82">
        <v>1</v>
      </c>
      <c r="I1219" s="83">
        <v>0.92</v>
      </c>
      <c r="J1219" s="83">
        <v>0.92</v>
      </c>
    </row>
    <row r="1220" spans="1:10" ht="24" customHeight="1" x14ac:dyDescent="0.2">
      <c r="A1220" s="84"/>
      <c r="B1220" s="84"/>
      <c r="C1220" s="84"/>
      <c r="D1220" s="84"/>
      <c r="E1220" s="84" t="s">
        <v>344</v>
      </c>
      <c r="F1220" s="85">
        <v>7.7570265999999997</v>
      </c>
      <c r="G1220" s="84" t="s">
        <v>345</v>
      </c>
      <c r="H1220" s="85">
        <v>9.02</v>
      </c>
      <c r="I1220" s="84" t="s">
        <v>346</v>
      </c>
      <c r="J1220" s="85">
        <v>16.78</v>
      </c>
    </row>
    <row r="1221" spans="1:10" ht="24" customHeight="1" thickBot="1" x14ac:dyDescent="0.25">
      <c r="A1221" s="84"/>
      <c r="B1221" s="84"/>
      <c r="C1221" s="84"/>
      <c r="D1221" s="84"/>
      <c r="E1221" s="84" t="s">
        <v>347</v>
      </c>
      <c r="F1221" s="85">
        <v>5.61</v>
      </c>
      <c r="G1221" s="84"/>
      <c r="H1221" s="245" t="s">
        <v>348</v>
      </c>
      <c r="I1221" s="245"/>
      <c r="J1221" s="85">
        <v>26.93</v>
      </c>
    </row>
    <row r="1222" spans="1:10" ht="24" customHeight="1" thickTop="1" x14ac:dyDescent="0.2">
      <c r="A1222" s="72"/>
      <c r="B1222" s="72"/>
      <c r="C1222" s="72"/>
      <c r="D1222" s="72"/>
      <c r="E1222" s="72"/>
      <c r="F1222" s="72"/>
      <c r="G1222" s="72"/>
      <c r="H1222" s="72"/>
      <c r="I1222" s="72"/>
      <c r="J1222" s="72"/>
    </row>
    <row r="1223" spans="1:10" ht="24" customHeight="1" x14ac:dyDescent="0.2">
      <c r="A1223" s="86"/>
      <c r="B1223" s="87" t="s">
        <v>329</v>
      </c>
      <c r="C1223" s="86" t="s">
        <v>330</v>
      </c>
      <c r="D1223" s="86" t="s">
        <v>331</v>
      </c>
      <c r="E1223" s="246" t="s">
        <v>332</v>
      </c>
      <c r="F1223" s="246"/>
      <c r="G1223" s="88" t="s">
        <v>333</v>
      </c>
      <c r="H1223" s="87" t="s">
        <v>334</v>
      </c>
      <c r="I1223" s="87" t="s">
        <v>335</v>
      </c>
      <c r="J1223" s="87" t="s">
        <v>258</v>
      </c>
    </row>
    <row r="1224" spans="1:10" ht="24" customHeight="1" x14ac:dyDescent="0.2">
      <c r="A1224" s="67" t="s">
        <v>336</v>
      </c>
      <c r="B1224" s="68" t="s">
        <v>888</v>
      </c>
      <c r="C1224" s="67" t="s">
        <v>49</v>
      </c>
      <c r="D1224" s="67" t="s">
        <v>889</v>
      </c>
      <c r="E1224" s="247" t="s">
        <v>339</v>
      </c>
      <c r="F1224" s="247"/>
      <c r="G1224" s="69" t="s">
        <v>365</v>
      </c>
      <c r="H1224" s="70">
        <v>1</v>
      </c>
      <c r="I1224" s="71">
        <v>17.11</v>
      </c>
      <c r="J1224" s="71">
        <v>17.11</v>
      </c>
    </row>
    <row r="1225" spans="1:10" ht="24" customHeight="1" x14ac:dyDescent="0.2">
      <c r="A1225" s="79" t="s">
        <v>362</v>
      </c>
      <c r="B1225" s="80" t="s">
        <v>985</v>
      </c>
      <c r="C1225" s="79" t="s">
        <v>49</v>
      </c>
      <c r="D1225" s="79" t="s">
        <v>986</v>
      </c>
      <c r="E1225" s="244" t="s">
        <v>339</v>
      </c>
      <c r="F1225" s="244"/>
      <c r="G1225" s="81" t="s">
        <v>365</v>
      </c>
      <c r="H1225" s="82">
        <v>1</v>
      </c>
      <c r="I1225" s="83">
        <v>7.0000000000000007E-2</v>
      </c>
      <c r="J1225" s="83">
        <v>7.0000000000000007E-2</v>
      </c>
    </row>
    <row r="1226" spans="1:10" ht="24" customHeight="1" x14ac:dyDescent="0.2">
      <c r="A1226" s="79" t="s">
        <v>341</v>
      </c>
      <c r="B1226" s="80" t="s">
        <v>854</v>
      </c>
      <c r="C1226" s="79" t="s">
        <v>49</v>
      </c>
      <c r="D1226" s="79" t="s">
        <v>855</v>
      </c>
      <c r="E1226" s="244" t="s">
        <v>423</v>
      </c>
      <c r="F1226" s="244"/>
      <c r="G1226" s="81" t="s">
        <v>365</v>
      </c>
      <c r="H1226" s="82">
        <v>1</v>
      </c>
      <c r="I1226" s="83">
        <v>2.37</v>
      </c>
      <c r="J1226" s="83">
        <v>2.37</v>
      </c>
    </row>
    <row r="1227" spans="1:10" ht="25.5" x14ac:dyDescent="0.2">
      <c r="A1227" s="79" t="s">
        <v>341</v>
      </c>
      <c r="B1227" s="80" t="s">
        <v>1045</v>
      </c>
      <c r="C1227" s="79" t="s">
        <v>49</v>
      </c>
      <c r="D1227" s="79" t="s">
        <v>1046</v>
      </c>
      <c r="E1227" s="244" t="s">
        <v>374</v>
      </c>
      <c r="F1227" s="244"/>
      <c r="G1227" s="81" t="s">
        <v>365</v>
      </c>
      <c r="H1227" s="82">
        <v>1</v>
      </c>
      <c r="I1227" s="83">
        <v>0.63</v>
      </c>
      <c r="J1227" s="83">
        <v>0.63</v>
      </c>
    </row>
    <row r="1228" spans="1:10" x14ac:dyDescent="0.2">
      <c r="A1228" s="79" t="s">
        <v>341</v>
      </c>
      <c r="B1228" s="80" t="s">
        <v>421</v>
      </c>
      <c r="C1228" s="79" t="s">
        <v>49</v>
      </c>
      <c r="D1228" s="79" t="s">
        <v>422</v>
      </c>
      <c r="E1228" s="244" t="s">
        <v>423</v>
      </c>
      <c r="F1228" s="244"/>
      <c r="G1228" s="81" t="s">
        <v>365</v>
      </c>
      <c r="H1228" s="82">
        <v>1</v>
      </c>
      <c r="I1228" s="83">
        <v>0.55000000000000004</v>
      </c>
      <c r="J1228" s="83">
        <v>0.55000000000000004</v>
      </c>
    </row>
    <row r="1229" spans="1:10" ht="0.95" customHeight="1" x14ac:dyDescent="0.2">
      <c r="A1229" s="79" t="s">
        <v>341</v>
      </c>
      <c r="B1229" s="80" t="s">
        <v>1047</v>
      </c>
      <c r="C1229" s="79" t="s">
        <v>49</v>
      </c>
      <c r="D1229" s="79" t="s">
        <v>1048</v>
      </c>
      <c r="E1229" s="244" t="s">
        <v>374</v>
      </c>
      <c r="F1229" s="244"/>
      <c r="G1229" s="81" t="s">
        <v>365</v>
      </c>
      <c r="H1229" s="82">
        <v>1</v>
      </c>
      <c r="I1229" s="83">
        <v>0.01</v>
      </c>
      <c r="J1229" s="83">
        <v>0.01</v>
      </c>
    </row>
    <row r="1230" spans="1:10" ht="18" customHeight="1" x14ac:dyDescent="0.2">
      <c r="A1230" s="79" t="s">
        <v>341</v>
      </c>
      <c r="B1230" s="80" t="s">
        <v>987</v>
      </c>
      <c r="C1230" s="79" t="s">
        <v>49</v>
      </c>
      <c r="D1230" s="79" t="s">
        <v>988</v>
      </c>
      <c r="E1230" s="244" t="s">
        <v>418</v>
      </c>
      <c r="F1230" s="244"/>
      <c r="G1230" s="81" t="s">
        <v>365</v>
      </c>
      <c r="H1230" s="82">
        <v>1</v>
      </c>
      <c r="I1230" s="83">
        <v>12.5</v>
      </c>
      <c r="J1230" s="83">
        <v>12.5</v>
      </c>
    </row>
    <row r="1231" spans="1:10" ht="24" customHeight="1" x14ac:dyDescent="0.2">
      <c r="A1231" s="79" t="s">
        <v>341</v>
      </c>
      <c r="B1231" s="80" t="s">
        <v>424</v>
      </c>
      <c r="C1231" s="79" t="s">
        <v>49</v>
      </c>
      <c r="D1231" s="79" t="s">
        <v>425</v>
      </c>
      <c r="E1231" s="244" t="s">
        <v>426</v>
      </c>
      <c r="F1231" s="244"/>
      <c r="G1231" s="81" t="s">
        <v>365</v>
      </c>
      <c r="H1231" s="82">
        <v>1</v>
      </c>
      <c r="I1231" s="83">
        <v>0.06</v>
      </c>
      <c r="J1231" s="83">
        <v>0.06</v>
      </c>
    </row>
    <row r="1232" spans="1:10" ht="24" customHeight="1" x14ac:dyDescent="0.2">
      <c r="A1232" s="79" t="s">
        <v>341</v>
      </c>
      <c r="B1232" s="80" t="s">
        <v>860</v>
      </c>
      <c r="C1232" s="79" t="s">
        <v>49</v>
      </c>
      <c r="D1232" s="79" t="s">
        <v>861</v>
      </c>
      <c r="E1232" s="244" t="s">
        <v>343</v>
      </c>
      <c r="F1232" s="244"/>
      <c r="G1232" s="81" t="s">
        <v>365</v>
      </c>
      <c r="H1232" s="82">
        <v>1</v>
      </c>
      <c r="I1232" s="83">
        <v>0.92</v>
      </c>
      <c r="J1232" s="83">
        <v>0.92</v>
      </c>
    </row>
    <row r="1233" spans="1:10" ht="24" customHeight="1" x14ac:dyDescent="0.2">
      <c r="A1233" s="84"/>
      <c r="B1233" s="84"/>
      <c r="C1233" s="84"/>
      <c r="D1233" s="84"/>
      <c r="E1233" s="84" t="s">
        <v>344</v>
      </c>
      <c r="F1233" s="85">
        <v>5.8108358000000004</v>
      </c>
      <c r="G1233" s="84" t="s">
        <v>345</v>
      </c>
      <c r="H1233" s="85">
        <v>6.76</v>
      </c>
      <c r="I1233" s="84" t="s">
        <v>346</v>
      </c>
      <c r="J1233" s="85">
        <v>12.57</v>
      </c>
    </row>
    <row r="1234" spans="1:10" ht="24" customHeight="1" thickBot="1" x14ac:dyDescent="0.25">
      <c r="A1234" s="84"/>
      <c r="B1234" s="84"/>
      <c r="C1234" s="84"/>
      <c r="D1234" s="84"/>
      <c r="E1234" s="84" t="s">
        <v>347</v>
      </c>
      <c r="F1234" s="85">
        <v>4.51</v>
      </c>
      <c r="G1234" s="84"/>
      <c r="H1234" s="245" t="s">
        <v>348</v>
      </c>
      <c r="I1234" s="245"/>
      <c r="J1234" s="85">
        <v>21.62</v>
      </c>
    </row>
    <row r="1235" spans="1:10" ht="24" customHeight="1" thickTop="1" x14ac:dyDescent="0.2">
      <c r="A1235" s="72"/>
      <c r="B1235" s="72"/>
      <c r="C1235" s="72"/>
      <c r="D1235" s="72"/>
      <c r="E1235" s="72"/>
      <c r="F1235" s="72"/>
      <c r="G1235" s="72"/>
      <c r="H1235" s="72"/>
      <c r="I1235" s="72"/>
      <c r="J1235" s="72"/>
    </row>
    <row r="1236" spans="1:10" ht="24" customHeight="1" x14ac:dyDescent="0.2">
      <c r="A1236" s="86"/>
      <c r="B1236" s="87" t="s">
        <v>329</v>
      </c>
      <c r="C1236" s="86" t="s">
        <v>330</v>
      </c>
      <c r="D1236" s="86" t="s">
        <v>331</v>
      </c>
      <c r="E1236" s="246" t="s">
        <v>332</v>
      </c>
      <c r="F1236" s="246"/>
      <c r="G1236" s="88" t="s">
        <v>333</v>
      </c>
      <c r="H1236" s="87" t="s">
        <v>334</v>
      </c>
      <c r="I1236" s="87" t="s">
        <v>335</v>
      </c>
      <c r="J1236" s="87" t="s">
        <v>258</v>
      </c>
    </row>
    <row r="1237" spans="1:10" ht="24" customHeight="1" x14ac:dyDescent="0.2">
      <c r="A1237" s="67" t="s">
        <v>336</v>
      </c>
      <c r="B1237" s="68" t="s">
        <v>380</v>
      </c>
      <c r="C1237" s="67" t="s">
        <v>49</v>
      </c>
      <c r="D1237" s="67" t="s">
        <v>381</v>
      </c>
      <c r="E1237" s="247" t="s">
        <v>339</v>
      </c>
      <c r="F1237" s="247"/>
      <c r="G1237" s="69" t="s">
        <v>365</v>
      </c>
      <c r="H1237" s="70">
        <v>1</v>
      </c>
      <c r="I1237" s="71">
        <v>21.28</v>
      </c>
      <c r="J1237" s="71">
        <v>21.28</v>
      </c>
    </row>
    <row r="1238" spans="1:10" ht="24" customHeight="1" x14ac:dyDescent="0.2">
      <c r="A1238" s="79" t="s">
        <v>362</v>
      </c>
      <c r="B1238" s="80" t="s">
        <v>989</v>
      </c>
      <c r="C1238" s="79" t="s">
        <v>49</v>
      </c>
      <c r="D1238" s="79" t="s">
        <v>990</v>
      </c>
      <c r="E1238" s="244" t="s">
        <v>339</v>
      </c>
      <c r="F1238" s="244"/>
      <c r="G1238" s="81" t="s">
        <v>365</v>
      </c>
      <c r="H1238" s="82">
        <v>1</v>
      </c>
      <c r="I1238" s="83">
        <v>0.09</v>
      </c>
      <c r="J1238" s="83">
        <v>0.09</v>
      </c>
    </row>
    <row r="1239" spans="1:10" ht="24" customHeight="1" x14ac:dyDescent="0.2">
      <c r="A1239" s="79" t="s">
        <v>341</v>
      </c>
      <c r="B1239" s="80" t="s">
        <v>854</v>
      </c>
      <c r="C1239" s="79" t="s">
        <v>49</v>
      </c>
      <c r="D1239" s="79" t="s">
        <v>855</v>
      </c>
      <c r="E1239" s="244" t="s">
        <v>423</v>
      </c>
      <c r="F1239" s="244"/>
      <c r="G1239" s="81" t="s">
        <v>365</v>
      </c>
      <c r="H1239" s="82">
        <v>1</v>
      </c>
      <c r="I1239" s="83">
        <v>2.37</v>
      </c>
      <c r="J1239" s="83">
        <v>2.37</v>
      </c>
    </row>
    <row r="1240" spans="1:10" ht="25.5" x14ac:dyDescent="0.2">
      <c r="A1240" s="79" t="s">
        <v>341</v>
      </c>
      <c r="B1240" s="80" t="s">
        <v>1045</v>
      </c>
      <c r="C1240" s="79" t="s">
        <v>49</v>
      </c>
      <c r="D1240" s="79" t="s">
        <v>1046</v>
      </c>
      <c r="E1240" s="244" t="s">
        <v>374</v>
      </c>
      <c r="F1240" s="244"/>
      <c r="G1240" s="81" t="s">
        <v>365</v>
      </c>
      <c r="H1240" s="82">
        <v>1</v>
      </c>
      <c r="I1240" s="83">
        <v>0.63</v>
      </c>
      <c r="J1240" s="83">
        <v>0.63</v>
      </c>
    </row>
    <row r="1241" spans="1:10" ht="25.5" x14ac:dyDescent="0.2">
      <c r="A1241" s="79" t="s">
        <v>341</v>
      </c>
      <c r="B1241" s="80" t="s">
        <v>1047</v>
      </c>
      <c r="C1241" s="79" t="s">
        <v>49</v>
      </c>
      <c r="D1241" s="79" t="s">
        <v>1048</v>
      </c>
      <c r="E1241" s="244" t="s">
        <v>374</v>
      </c>
      <c r="F1241" s="244"/>
      <c r="G1241" s="81" t="s">
        <v>365</v>
      </c>
      <c r="H1241" s="82">
        <v>1</v>
      </c>
      <c r="I1241" s="83">
        <v>0.01</v>
      </c>
      <c r="J1241" s="83">
        <v>0.01</v>
      </c>
    </row>
    <row r="1242" spans="1:10" ht="0.95" customHeight="1" x14ac:dyDescent="0.2">
      <c r="A1242" s="79" t="s">
        <v>341</v>
      </c>
      <c r="B1242" s="80" t="s">
        <v>421</v>
      </c>
      <c r="C1242" s="79" t="s">
        <v>49</v>
      </c>
      <c r="D1242" s="79" t="s">
        <v>422</v>
      </c>
      <c r="E1242" s="244" t="s">
        <v>423</v>
      </c>
      <c r="F1242" s="244"/>
      <c r="G1242" s="81" t="s">
        <v>365</v>
      </c>
      <c r="H1242" s="82">
        <v>1</v>
      </c>
      <c r="I1242" s="83">
        <v>0.55000000000000004</v>
      </c>
      <c r="J1242" s="83">
        <v>0.55000000000000004</v>
      </c>
    </row>
    <row r="1243" spans="1:10" ht="18" customHeight="1" x14ac:dyDescent="0.2">
      <c r="A1243" s="79" t="s">
        <v>341</v>
      </c>
      <c r="B1243" s="80" t="s">
        <v>991</v>
      </c>
      <c r="C1243" s="79" t="s">
        <v>49</v>
      </c>
      <c r="D1243" s="79" t="s">
        <v>992</v>
      </c>
      <c r="E1243" s="244" t="s">
        <v>418</v>
      </c>
      <c r="F1243" s="244"/>
      <c r="G1243" s="81" t="s">
        <v>365</v>
      </c>
      <c r="H1243" s="82">
        <v>1</v>
      </c>
      <c r="I1243" s="83">
        <v>16.649999999999999</v>
      </c>
      <c r="J1243" s="83">
        <v>16.649999999999999</v>
      </c>
    </row>
    <row r="1244" spans="1:10" ht="24" customHeight="1" x14ac:dyDescent="0.2">
      <c r="A1244" s="79" t="s">
        <v>341</v>
      </c>
      <c r="B1244" s="80" t="s">
        <v>424</v>
      </c>
      <c r="C1244" s="79" t="s">
        <v>49</v>
      </c>
      <c r="D1244" s="79" t="s">
        <v>425</v>
      </c>
      <c r="E1244" s="244" t="s">
        <v>426</v>
      </c>
      <c r="F1244" s="244"/>
      <c r="G1244" s="81" t="s">
        <v>365</v>
      </c>
      <c r="H1244" s="82">
        <v>1</v>
      </c>
      <c r="I1244" s="83">
        <v>0.06</v>
      </c>
      <c r="J1244" s="83">
        <v>0.06</v>
      </c>
    </row>
    <row r="1245" spans="1:10" ht="24" customHeight="1" x14ac:dyDescent="0.2">
      <c r="A1245" s="79" t="s">
        <v>341</v>
      </c>
      <c r="B1245" s="80" t="s">
        <v>860</v>
      </c>
      <c r="C1245" s="79" t="s">
        <v>49</v>
      </c>
      <c r="D1245" s="79" t="s">
        <v>861</v>
      </c>
      <c r="E1245" s="244" t="s">
        <v>343</v>
      </c>
      <c r="F1245" s="244"/>
      <c r="G1245" s="81" t="s">
        <v>365</v>
      </c>
      <c r="H1245" s="82">
        <v>1</v>
      </c>
      <c r="I1245" s="83">
        <v>0.92</v>
      </c>
      <c r="J1245" s="83">
        <v>0.92</v>
      </c>
    </row>
    <row r="1246" spans="1:10" ht="24" customHeight="1" x14ac:dyDescent="0.2">
      <c r="A1246" s="84"/>
      <c r="B1246" s="84"/>
      <c r="C1246" s="84"/>
      <c r="D1246" s="84"/>
      <c r="E1246" s="84" t="s">
        <v>344</v>
      </c>
      <c r="F1246" s="85">
        <v>7.7385355000000002</v>
      </c>
      <c r="G1246" s="84" t="s">
        <v>345</v>
      </c>
      <c r="H1246" s="85">
        <v>9</v>
      </c>
      <c r="I1246" s="84" t="s">
        <v>346</v>
      </c>
      <c r="J1246" s="85">
        <v>16.739999999999998</v>
      </c>
    </row>
    <row r="1247" spans="1:10" ht="24" customHeight="1" thickBot="1" x14ac:dyDescent="0.25">
      <c r="A1247" s="84"/>
      <c r="B1247" s="84"/>
      <c r="C1247" s="84"/>
      <c r="D1247" s="84"/>
      <c r="E1247" s="84" t="s">
        <v>347</v>
      </c>
      <c r="F1247" s="85">
        <v>5.6</v>
      </c>
      <c r="G1247" s="84"/>
      <c r="H1247" s="245" t="s">
        <v>348</v>
      </c>
      <c r="I1247" s="245"/>
      <c r="J1247" s="85">
        <v>26.88</v>
      </c>
    </row>
    <row r="1248" spans="1:10" ht="24" customHeight="1" thickTop="1" x14ac:dyDescent="0.2">
      <c r="A1248" s="72"/>
      <c r="B1248" s="72"/>
      <c r="C1248" s="72"/>
      <c r="D1248" s="72"/>
      <c r="E1248" s="72"/>
      <c r="F1248" s="72"/>
      <c r="G1248" s="72"/>
      <c r="H1248" s="72"/>
      <c r="I1248" s="72"/>
      <c r="J1248" s="72"/>
    </row>
    <row r="1249" spans="1:10" ht="24" customHeight="1" x14ac:dyDescent="0.2">
      <c r="A1249" s="86"/>
      <c r="B1249" s="87" t="s">
        <v>329</v>
      </c>
      <c r="C1249" s="86" t="s">
        <v>330</v>
      </c>
      <c r="D1249" s="86" t="s">
        <v>331</v>
      </c>
      <c r="E1249" s="246" t="s">
        <v>332</v>
      </c>
      <c r="F1249" s="246"/>
      <c r="G1249" s="88" t="s">
        <v>333</v>
      </c>
      <c r="H1249" s="87" t="s">
        <v>334</v>
      </c>
      <c r="I1249" s="87" t="s">
        <v>335</v>
      </c>
      <c r="J1249" s="87" t="s">
        <v>258</v>
      </c>
    </row>
    <row r="1250" spans="1:10" ht="24" customHeight="1" x14ac:dyDescent="0.2">
      <c r="A1250" s="67" t="s">
        <v>336</v>
      </c>
      <c r="B1250" s="68" t="s">
        <v>1049</v>
      </c>
      <c r="C1250" s="67" t="s">
        <v>49</v>
      </c>
      <c r="D1250" s="67" t="s">
        <v>1050</v>
      </c>
      <c r="E1250" s="247" t="s">
        <v>339</v>
      </c>
      <c r="F1250" s="247"/>
      <c r="G1250" s="69" t="s">
        <v>365</v>
      </c>
      <c r="H1250" s="70">
        <v>1</v>
      </c>
      <c r="I1250" s="71">
        <v>21.32</v>
      </c>
      <c r="J1250" s="71">
        <v>21.32</v>
      </c>
    </row>
    <row r="1251" spans="1:10" ht="24" customHeight="1" x14ac:dyDescent="0.2">
      <c r="A1251" s="79" t="s">
        <v>362</v>
      </c>
      <c r="B1251" s="80" t="s">
        <v>993</v>
      </c>
      <c r="C1251" s="79" t="s">
        <v>49</v>
      </c>
      <c r="D1251" s="79" t="s">
        <v>994</v>
      </c>
      <c r="E1251" s="244" t="s">
        <v>339</v>
      </c>
      <c r="F1251" s="244"/>
      <c r="G1251" s="81" t="s">
        <v>365</v>
      </c>
      <c r="H1251" s="82">
        <v>1</v>
      </c>
      <c r="I1251" s="83">
        <v>0.13</v>
      </c>
      <c r="J1251" s="83">
        <v>0.13</v>
      </c>
    </row>
    <row r="1252" spans="1:10" ht="24" customHeight="1" x14ac:dyDescent="0.2">
      <c r="A1252" s="79" t="s">
        <v>341</v>
      </c>
      <c r="B1252" s="80" t="s">
        <v>854</v>
      </c>
      <c r="C1252" s="79" t="s">
        <v>49</v>
      </c>
      <c r="D1252" s="79" t="s">
        <v>855</v>
      </c>
      <c r="E1252" s="244" t="s">
        <v>423</v>
      </c>
      <c r="F1252" s="244"/>
      <c r="G1252" s="81" t="s">
        <v>365</v>
      </c>
      <c r="H1252" s="82">
        <v>1</v>
      </c>
      <c r="I1252" s="83">
        <v>2.37</v>
      </c>
      <c r="J1252" s="83">
        <v>2.37</v>
      </c>
    </row>
    <row r="1253" spans="1:10" ht="25.5" x14ac:dyDescent="0.2">
      <c r="A1253" s="79" t="s">
        <v>341</v>
      </c>
      <c r="B1253" s="80" t="s">
        <v>1045</v>
      </c>
      <c r="C1253" s="79" t="s">
        <v>49</v>
      </c>
      <c r="D1253" s="79" t="s">
        <v>1046</v>
      </c>
      <c r="E1253" s="244" t="s">
        <v>374</v>
      </c>
      <c r="F1253" s="244"/>
      <c r="G1253" s="81" t="s">
        <v>365</v>
      </c>
      <c r="H1253" s="82">
        <v>1</v>
      </c>
      <c r="I1253" s="83">
        <v>0.63</v>
      </c>
      <c r="J1253" s="83">
        <v>0.63</v>
      </c>
    </row>
    <row r="1254" spans="1:10" ht="25.5" x14ac:dyDescent="0.2">
      <c r="A1254" s="79" t="s">
        <v>341</v>
      </c>
      <c r="B1254" s="80" t="s">
        <v>1047</v>
      </c>
      <c r="C1254" s="79" t="s">
        <v>49</v>
      </c>
      <c r="D1254" s="79" t="s">
        <v>1048</v>
      </c>
      <c r="E1254" s="244" t="s">
        <v>374</v>
      </c>
      <c r="F1254" s="244"/>
      <c r="G1254" s="81" t="s">
        <v>365</v>
      </c>
      <c r="H1254" s="82">
        <v>1</v>
      </c>
      <c r="I1254" s="83">
        <v>0.01</v>
      </c>
      <c r="J1254" s="83">
        <v>0.01</v>
      </c>
    </row>
    <row r="1255" spans="1:10" ht="0.95" customHeight="1" x14ac:dyDescent="0.2">
      <c r="A1255" s="79" t="s">
        <v>341</v>
      </c>
      <c r="B1255" s="80" t="s">
        <v>421</v>
      </c>
      <c r="C1255" s="79" t="s">
        <v>49</v>
      </c>
      <c r="D1255" s="79" t="s">
        <v>422</v>
      </c>
      <c r="E1255" s="244" t="s">
        <v>423</v>
      </c>
      <c r="F1255" s="244"/>
      <c r="G1255" s="81" t="s">
        <v>365</v>
      </c>
      <c r="H1255" s="82">
        <v>1</v>
      </c>
      <c r="I1255" s="83">
        <v>0.55000000000000004</v>
      </c>
      <c r="J1255" s="83">
        <v>0.55000000000000004</v>
      </c>
    </row>
    <row r="1256" spans="1:10" ht="18" customHeight="1" x14ac:dyDescent="0.2">
      <c r="A1256" s="79" t="s">
        <v>341</v>
      </c>
      <c r="B1256" s="80" t="s">
        <v>995</v>
      </c>
      <c r="C1256" s="79" t="s">
        <v>49</v>
      </c>
      <c r="D1256" s="79" t="s">
        <v>996</v>
      </c>
      <c r="E1256" s="244" t="s">
        <v>418</v>
      </c>
      <c r="F1256" s="244"/>
      <c r="G1256" s="81" t="s">
        <v>365</v>
      </c>
      <c r="H1256" s="82">
        <v>1</v>
      </c>
      <c r="I1256" s="83">
        <v>16.649999999999999</v>
      </c>
      <c r="J1256" s="83">
        <v>16.649999999999999</v>
      </c>
    </row>
    <row r="1257" spans="1:10" ht="36" customHeight="1" x14ac:dyDescent="0.2">
      <c r="A1257" s="79" t="s">
        <v>341</v>
      </c>
      <c r="B1257" s="80" t="s">
        <v>424</v>
      </c>
      <c r="C1257" s="79" t="s">
        <v>49</v>
      </c>
      <c r="D1257" s="79" t="s">
        <v>425</v>
      </c>
      <c r="E1257" s="244" t="s">
        <v>426</v>
      </c>
      <c r="F1257" s="244"/>
      <c r="G1257" s="81" t="s">
        <v>365</v>
      </c>
      <c r="H1257" s="82">
        <v>1</v>
      </c>
      <c r="I1257" s="83">
        <v>0.06</v>
      </c>
      <c r="J1257" s="83">
        <v>0.06</v>
      </c>
    </row>
    <row r="1258" spans="1:10" ht="36" customHeight="1" x14ac:dyDescent="0.2">
      <c r="A1258" s="79" t="s">
        <v>341</v>
      </c>
      <c r="B1258" s="80" t="s">
        <v>860</v>
      </c>
      <c r="C1258" s="79" t="s">
        <v>49</v>
      </c>
      <c r="D1258" s="79" t="s">
        <v>861</v>
      </c>
      <c r="E1258" s="244" t="s">
        <v>343</v>
      </c>
      <c r="F1258" s="244"/>
      <c r="G1258" s="81" t="s">
        <v>365</v>
      </c>
      <c r="H1258" s="82">
        <v>1</v>
      </c>
      <c r="I1258" s="83">
        <v>0.92</v>
      </c>
      <c r="J1258" s="83">
        <v>0.92</v>
      </c>
    </row>
    <row r="1259" spans="1:10" ht="24" customHeight="1" x14ac:dyDescent="0.2">
      <c r="A1259" s="84"/>
      <c r="B1259" s="84"/>
      <c r="C1259" s="84"/>
      <c r="D1259" s="84"/>
      <c r="E1259" s="84" t="s">
        <v>344</v>
      </c>
      <c r="F1259" s="85">
        <v>7.7570265999999997</v>
      </c>
      <c r="G1259" s="84" t="s">
        <v>345</v>
      </c>
      <c r="H1259" s="85">
        <v>9.02</v>
      </c>
      <c r="I1259" s="84" t="s">
        <v>346</v>
      </c>
      <c r="J1259" s="85">
        <v>16.78</v>
      </c>
    </row>
    <row r="1260" spans="1:10" ht="24" customHeight="1" thickBot="1" x14ac:dyDescent="0.25">
      <c r="A1260" s="84"/>
      <c r="B1260" s="84"/>
      <c r="C1260" s="84"/>
      <c r="D1260" s="84"/>
      <c r="E1260" s="84" t="s">
        <v>347</v>
      </c>
      <c r="F1260" s="85">
        <v>5.61</v>
      </c>
      <c r="G1260" s="84"/>
      <c r="H1260" s="245" t="s">
        <v>348</v>
      </c>
      <c r="I1260" s="245"/>
      <c r="J1260" s="85">
        <v>26.93</v>
      </c>
    </row>
    <row r="1261" spans="1:10" ht="36" customHeight="1" thickTop="1" x14ac:dyDescent="0.2">
      <c r="A1261" s="72"/>
      <c r="B1261" s="72"/>
      <c r="C1261" s="72"/>
      <c r="D1261" s="72"/>
      <c r="E1261" s="72"/>
      <c r="F1261" s="72"/>
      <c r="G1261" s="72"/>
      <c r="H1261" s="72"/>
      <c r="I1261" s="72"/>
      <c r="J1261" s="72"/>
    </row>
    <row r="1262" spans="1:10" ht="24" customHeight="1" x14ac:dyDescent="0.2">
      <c r="A1262" s="86"/>
      <c r="B1262" s="87" t="s">
        <v>329</v>
      </c>
      <c r="C1262" s="86" t="s">
        <v>330</v>
      </c>
      <c r="D1262" s="86" t="s">
        <v>331</v>
      </c>
      <c r="E1262" s="246" t="s">
        <v>332</v>
      </c>
      <c r="F1262" s="246"/>
      <c r="G1262" s="88" t="s">
        <v>333</v>
      </c>
      <c r="H1262" s="87" t="s">
        <v>334</v>
      </c>
      <c r="I1262" s="87" t="s">
        <v>335</v>
      </c>
      <c r="J1262" s="87" t="s">
        <v>258</v>
      </c>
    </row>
    <row r="1263" spans="1:10" ht="24" customHeight="1" x14ac:dyDescent="0.2">
      <c r="A1263" s="67" t="s">
        <v>336</v>
      </c>
      <c r="B1263" s="68" t="s">
        <v>625</v>
      </c>
      <c r="C1263" s="67" t="s">
        <v>49</v>
      </c>
      <c r="D1263" s="67" t="s">
        <v>626</v>
      </c>
      <c r="E1263" s="247" t="s">
        <v>464</v>
      </c>
      <c r="F1263" s="247"/>
      <c r="G1263" s="69" t="s">
        <v>95</v>
      </c>
      <c r="H1263" s="70">
        <v>1</v>
      </c>
      <c r="I1263" s="71">
        <v>143.32</v>
      </c>
      <c r="J1263" s="71">
        <v>143.32</v>
      </c>
    </row>
    <row r="1264" spans="1:10" ht="24" customHeight="1" x14ac:dyDescent="0.2">
      <c r="A1264" s="79" t="s">
        <v>362</v>
      </c>
      <c r="B1264" s="80" t="s">
        <v>715</v>
      </c>
      <c r="C1264" s="79" t="s">
        <v>49</v>
      </c>
      <c r="D1264" s="79" t="s">
        <v>716</v>
      </c>
      <c r="E1264" s="244" t="s">
        <v>360</v>
      </c>
      <c r="F1264" s="244"/>
      <c r="G1264" s="81" t="s">
        <v>361</v>
      </c>
      <c r="H1264" s="82">
        <v>2.0999999999999999E-3</v>
      </c>
      <c r="I1264" s="83">
        <v>420.88</v>
      </c>
      <c r="J1264" s="83">
        <v>0.88</v>
      </c>
    </row>
    <row r="1265" spans="1:10" ht="36" customHeight="1" x14ac:dyDescent="0.2">
      <c r="A1265" s="79" t="s">
        <v>362</v>
      </c>
      <c r="B1265" s="80" t="s">
        <v>363</v>
      </c>
      <c r="C1265" s="79" t="s">
        <v>49</v>
      </c>
      <c r="D1265" s="79" t="s">
        <v>364</v>
      </c>
      <c r="E1265" s="244" t="s">
        <v>339</v>
      </c>
      <c r="F1265" s="244"/>
      <c r="G1265" s="81" t="s">
        <v>365</v>
      </c>
      <c r="H1265" s="82">
        <v>1.0941000000000001</v>
      </c>
      <c r="I1265" s="83">
        <v>22.11</v>
      </c>
      <c r="J1265" s="83">
        <v>24.19</v>
      </c>
    </row>
    <row r="1266" spans="1:10" ht="36" customHeight="1" x14ac:dyDescent="0.2">
      <c r="A1266" s="79" t="s">
        <v>362</v>
      </c>
      <c r="B1266" s="80" t="s">
        <v>393</v>
      </c>
      <c r="C1266" s="79" t="s">
        <v>49</v>
      </c>
      <c r="D1266" s="79" t="s">
        <v>394</v>
      </c>
      <c r="E1266" s="244" t="s">
        <v>339</v>
      </c>
      <c r="F1266" s="244"/>
      <c r="G1266" s="81" t="s">
        <v>365</v>
      </c>
      <c r="H1266" s="82">
        <v>0.36470000000000002</v>
      </c>
      <c r="I1266" s="83">
        <v>17.96</v>
      </c>
      <c r="J1266" s="83">
        <v>6.55</v>
      </c>
    </row>
    <row r="1267" spans="1:10" ht="38.25" x14ac:dyDescent="0.2">
      <c r="A1267" s="79" t="s">
        <v>341</v>
      </c>
      <c r="B1267" s="80" t="s">
        <v>1051</v>
      </c>
      <c r="C1267" s="79" t="s">
        <v>49</v>
      </c>
      <c r="D1267" s="79" t="s">
        <v>1052</v>
      </c>
      <c r="E1267" s="244" t="s">
        <v>377</v>
      </c>
      <c r="F1267" s="244"/>
      <c r="G1267" s="81" t="s">
        <v>132</v>
      </c>
      <c r="H1267" s="82">
        <v>0.43390000000000001</v>
      </c>
      <c r="I1267" s="83">
        <v>59</v>
      </c>
      <c r="J1267" s="83">
        <v>25.6</v>
      </c>
    </row>
    <row r="1268" spans="1:10" ht="25.5" x14ac:dyDescent="0.2">
      <c r="A1268" s="79" t="s">
        <v>341</v>
      </c>
      <c r="B1268" s="80" t="s">
        <v>717</v>
      </c>
      <c r="C1268" s="79" t="s">
        <v>49</v>
      </c>
      <c r="D1268" s="79" t="s">
        <v>718</v>
      </c>
      <c r="E1268" s="244" t="s">
        <v>377</v>
      </c>
      <c r="F1268" s="244"/>
      <c r="G1268" s="81" t="s">
        <v>438</v>
      </c>
      <c r="H1268" s="82">
        <v>1.8032999999999999</v>
      </c>
      <c r="I1268" s="83">
        <v>20.94</v>
      </c>
      <c r="J1268" s="83">
        <v>37.76</v>
      </c>
    </row>
    <row r="1269" spans="1:10" ht="0.95" customHeight="1" x14ac:dyDescent="0.2">
      <c r="A1269" s="79" t="s">
        <v>341</v>
      </c>
      <c r="B1269" s="80" t="s">
        <v>515</v>
      </c>
      <c r="C1269" s="79" t="s">
        <v>49</v>
      </c>
      <c r="D1269" s="79" t="s">
        <v>516</v>
      </c>
      <c r="E1269" s="244" t="s">
        <v>377</v>
      </c>
      <c r="F1269" s="244"/>
      <c r="G1269" s="81" t="s">
        <v>340</v>
      </c>
      <c r="H1269" s="82">
        <v>6.2799999999999995E-2</v>
      </c>
      <c r="I1269" s="83">
        <v>15.32</v>
      </c>
      <c r="J1269" s="83">
        <v>0.96</v>
      </c>
    </row>
    <row r="1270" spans="1:10" ht="18" customHeight="1" x14ac:dyDescent="0.2">
      <c r="A1270" s="79" t="s">
        <v>341</v>
      </c>
      <c r="B1270" s="80" t="s">
        <v>719</v>
      </c>
      <c r="C1270" s="79" t="s">
        <v>49</v>
      </c>
      <c r="D1270" s="79" t="s">
        <v>720</v>
      </c>
      <c r="E1270" s="244" t="s">
        <v>377</v>
      </c>
      <c r="F1270" s="244"/>
      <c r="G1270" s="81" t="s">
        <v>438</v>
      </c>
      <c r="H1270" s="82">
        <v>1.8032999999999999</v>
      </c>
      <c r="I1270" s="83">
        <v>24.85</v>
      </c>
      <c r="J1270" s="83">
        <v>44.81</v>
      </c>
    </row>
    <row r="1271" spans="1:10" ht="36" customHeight="1" x14ac:dyDescent="0.2">
      <c r="A1271" s="79" t="s">
        <v>341</v>
      </c>
      <c r="B1271" s="80" t="s">
        <v>723</v>
      </c>
      <c r="C1271" s="79" t="s">
        <v>338</v>
      </c>
      <c r="D1271" s="79" t="s">
        <v>724</v>
      </c>
      <c r="E1271" s="244" t="s">
        <v>533</v>
      </c>
      <c r="F1271" s="244"/>
      <c r="G1271" s="81" t="s">
        <v>534</v>
      </c>
      <c r="H1271" s="82">
        <v>1.1900000000000001E-2</v>
      </c>
      <c r="I1271" s="83">
        <v>43.35</v>
      </c>
      <c r="J1271" s="83">
        <v>0.51</v>
      </c>
    </row>
    <row r="1272" spans="1:10" ht="36" customHeight="1" x14ac:dyDescent="0.2">
      <c r="A1272" s="79" t="s">
        <v>341</v>
      </c>
      <c r="B1272" s="80" t="s">
        <v>725</v>
      </c>
      <c r="C1272" s="79" t="s">
        <v>338</v>
      </c>
      <c r="D1272" s="79" t="s">
        <v>726</v>
      </c>
      <c r="E1272" s="244" t="s">
        <v>533</v>
      </c>
      <c r="F1272" s="244"/>
      <c r="G1272" s="81" t="s">
        <v>539</v>
      </c>
      <c r="H1272" s="82">
        <v>5.1799999999999999E-2</v>
      </c>
      <c r="I1272" s="83">
        <v>39.81</v>
      </c>
      <c r="J1272" s="83">
        <v>2.06</v>
      </c>
    </row>
    <row r="1273" spans="1:10" ht="24" customHeight="1" x14ac:dyDescent="0.2">
      <c r="A1273" s="84"/>
      <c r="B1273" s="84"/>
      <c r="C1273" s="84"/>
      <c r="D1273" s="84"/>
      <c r="E1273" s="84" t="s">
        <v>344</v>
      </c>
      <c r="F1273" s="85">
        <v>10.683247041420119</v>
      </c>
      <c r="G1273" s="84" t="s">
        <v>345</v>
      </c>
      <c r="H1273" s="85">
        <v>12.43</v>
      </c>
      <c r="I1273" s="84" t="s">
        <v>346</v>
      </c>
      <c r="J1273" s="85">
        <v>23.11</v>
      </c>
    </row>
    <row r="1274" spans="1:10" ht="24" customHeight="1" thickBot="1" x14ac:dyDescent="0.25">
      <c r="A1274" s="84"/>
      <c r="B1274" s="84"/>
      <c r="C1274" s="84"/>
      <c r="D1274" s="84"/>
      <c r="E1274" s="84" t="s">
        <v>347</v>
      </c>
      <c r="F1274" s="85">
        <v>37.770000000000003</v>
      </c>
      <c r="G1274" s="84"/>
      <c r="H1274" s="245" t="s">
        <v>348</v>
      </c>
      <c r="I1274" s="245"/>
      <c r="J1274" s="85">
        <v>181.09</v>
      </c>
    </row>
    <row r="1275" spans="1:10" ht="36" customHeight="1" thickTop="1" x14ac:dyDescent="0.2">
      <c r="A1275" s="72"/>
      <c r="B1275" s="72"/>
      <c r="C1275" s="72"/>
      <c r="D1275" s="72"/>
      <c r="E1275" s="72"/>
      <c r="F1275" s="72"/>
      <c r="G1275" s="72"/>
      <c r="H1275" s="72"/>
      <c r="I1275" s="72"/>
      <c r="J1275" s="72"/>
    </row>
    <row r="1276" spans="1:10" ht="24" customHeight="1" x14ac:dyDescent="0.2">
      <c r="A1276" s="86"/>
      <c r="B1276" s="87" t="s">
        <v>329</v>
      </c>
      <c r="C1276" s="86" t="s">
        <v>330</v>
      </c>
      <c r="D1276" s="86" t="s">
        <v>331</v>
      </c>
      <c r="E1276" s="246" t="s">
        <v>332</v>
      </c>
      <c r="F1276" s="246"/>
      <c r="G1276" s="88" t="s">
        <v>333</v>
      </c>
      <c r="H1276" s="87" t="s">
        <v>334</v>
      </c>
      <c r="I1276" s="87" t="s">
        <v>335</v>
      </c>
      <c r="J1276" s="87" t="s">
        <v>258</v>
      </c>
    </row>
    <row r="1277" spans="1:10" ht="24" customHeight="1" x14ac:dyDescent="0.2">
      <c r="A1277" s="67" t="s">
        <v>336</v>
      </c>
      <c r="B1277" s="68" t="s">
        <v>627</v>
      </c>
      <c r="C1277" s="67" t="s">
        <v>49</v>
      </c>
      <c r="D1277" s="67" t="s">
        <v>628</v>
      </c>
      <c r="E1277" s="247" t="s">
        <v>464</v>
      </c>
      <c r="F1277" s="247"/>
      <c r="G1277" s="69" t="s">
        <v>95</v>
      </c>
      <c r="H1277" s="70">
        <v>1</v>
      </c>
      <c r="I1277" s="71">
        <v>117.77</v>
      </c>
      <c r="J1277" s="71">
        <v>117.77</v>
      </c>
    </row>
    <row r="1278" spans="1:10" ht="24" customHeight="1" x14ac:dyDescent="0.2">
      <c r="A1278" s="79" t="s">
        <v>362</v>
      </c>
      <c r="B1278" s="80" t="s">
        <v>715</v>
      </c>
      <c r="C1278" s="79" t="s">
        <v>49</v>
      </c>
      <c r="D1278" s="79" t="s">
        <v>716</v>
      </c>
      <c r="E1278" s="244" t="s">
        <v>360</v>
      </c>
      <c r="F1278" s="244"/>
      <c r="G1278" s="81" t="s">
        <v>361</v>
      </c>
      <c r="H1278" s="82">
        <v>1.5E-3</v>
      </c>
      <c r="I1278" s="83">
        <v>420.88</v>
      </c>
      <c r="J1278" s="83">
        <v>0.63</v>
      </c>
    </row>
    <row r="1279" spans="1:10" ht="36" customHeight="1" x14ac:dyDescent="0.2">
      <c r="A1279" s="79" t="s">
        <v>362</v>
      </c>
      <c r="B1279" s="80" t="s">
        <v>363</v>
      </c>
      <c r="C1279" s="79" t="s">
        <v>49</v>
      </c>
      <c r="D1279" s="79" t="s">
        <v>364</v>
      </c>
      <c r="E1279" s="244" t="s">
        <v>339</v>
      </c>
      <c r="F1279" s="244"/>
      <c r="G1279" s="81" t="s">
        <v>365</v>
      </c>
      <c r="H1279" s="82">
        <v>0.75349999999999995</v>
      </c>
      <c r="I1279" s="83">
        <v>22.11</v>
      </c>
      <c r="J1279" s="83">
        <v>16.649999999999999</v>
      </c>
    </row>
    <row r="1280" spans="1:10" ht="36" customHeight="1" x14ac:dyDescent="0.2">
      <c r="A1280" s="79" t="s">
        <v>362</v>
      </c>
      <c r="B1280" s="80" t="s">
        <v>393</v>
      </c>
      <c r="C1280" s="79" t="s">
        <v>49</v>
      </c>
      <c r="D1280" s="79" t="s">
        <v>394</v>
      </c>
      <c r="E1280" s="244" t="s">
        <v>339</v>
      </c>
      <c r="F1280" s="244"/>
      <c r="G1280" s="81" t="s">
        <v>365</v>
      </c>
      <c r="H1280" s="82">
        <v>0.25119999999999998</v>
      </c>
      <c r="I1280" s="83">
        <v>17.96</v>
      </c>
      <c r="J1280" s="83">
        <v>4.51</v>
      </c>
    </row>
    <row r="1281" spans="1:10" ht="38.25" x14ac:dyDescent="0.2">
      <c r="A1281" s="79" t="s">
        <v>341</v>
      </c>
      <c r="B1281" s="80" t="s">
        <v>1051</v>
      </c>
      <c r="C1281" s="79" t="s">
        <v>49</v>
      </c>
      <c r="D1281" s="79" t="s">
        <v>1052</v>
      </c>
      <c r="E1281" s="244" t="s">
        <v>377</v>
      </c>
      <c r="F1281" s="244"/>
      <c r="G1281" s="81" t="s">
        <v>132</v>
      </c>
      <c r="H1281" s="82">
        <v>0.43390000000000001</v>
      </c>
      <c r="I1281" s="83">
        <v>59</v>
      </c>
      <c r="J1281" s="83">
        <v>25.6</v>
      </c>
    </row>
    <row r="1282" spans="1:10" ht="25.5" x14ac:dyDescent="0.2">
      <c r="A1282" s="79" t="s">
        <v>341</v>
      </c>
      <c r="B1282" s="80" t="s">
        <v>717</v>
      </c>
      <c r="C1282" s="79" t="s">
        <v>49</v>
      </c>
      <c r="D1282" s="79" t="s">
        <v>718</v>
      </c>
      <c r="E1282" s="244" t="s">
        <v>377</v>
      </c>
      <c r="F1282" s="244"/>
      <c r="G1282" s="81" t="s">
        <v>438</v>
      </c>
      <c r="H1282" s="82">
        <v>1.2307999999999999</v>
      </c>
      <c r="I1282" s="83">
        <v>20.94</v>
      </c>
      <c r="J1282" s="83">
        <v>25.77</v>
      </c>
    </row>
    <row r="1283" spans="1:10" ht="0.95" customHeight="1" x14ac:dyDescent="0.2">
      <c r="A1283" s="79" t="s">
        <v>341</v>
      </c>
      <c r="B1283" s="80" t="s">
        <v>515</v>
      </c>
      <c r="C1283" s="79" t="s">
        <v>49</v>
      </c>
      <c r="D1283" s="79" t="s">
        <v>516</v>
      </c>
      <c r="E1283" s="244" t="s">
        <v>377</v>
      </c>
      <c r="F1283" s="244"/>
      <c r="G1283" s="81" t="s">
        <v>340</v>
      </c>
      <c r="H1283" s="82">
        <v>5.1700000000000003E-2</v>
      </c>
      <c r="I1283" s="83">
        <v>15.32</v>
      </c>
      <c r="J1283" s="83">
        <v>0.79</v>
      </c>
    </row>
    <row r="1284" spans="1:10" ht="18" customHeight="1" x14ac:dyDescent="0.2">
      <c r="A1284" s="79" t="s">
        <v>341</v>
      </c>
      <c r="B1284" s="80" t="s">
        <v>719</v>
      </c>
      <c r="C1284" s="79" t="s">
        <v>49</v>
      </c>
      <c r="D1284" s="79" t="s">
        <v>720</v>
      </c>
      <c r="E1284" s="244" t="s">
        <v>377</v>
      </c>
      <c r="F1284" s="244"/>
      <c r="G1284" s="81" t="s">
        <v>438</v>
      </c>
      <c r="H1284" s="82">
        <v>1.6922999999999999</v>
      </c>
      <c r="I1284" s="83">
        <v>24.85</v>
      </c>
      <c r="J1284" s="83">
        <v>42.05</v>
      </c>
    </row>
    <row r="1285" spans="1:10" ht="36" customHeight="1" x14ac:dyDescent="0.2">
      <c r="A1285" s="79" t="s">
        <v>341</v>
      </c>
      <c r="B1285" s="80" t="s">
        <v>723</v>
      </c>
      <c r="C1285" s="79" t="s">
        <v>338</v>
      </c>
      <c r="D1285" s="79" t="s">
        <v>724</v>
      </c>
      <c r="E1285" s="244" t="s">
        <v>533</v>
      </c>
      <c r="F1285" s="244"/>
      <c r="G1285" s="81" t="s">
        <v>534</v>
      </c>
      <c r="H1285" s="82">
        <v>8.2000000000000007E-3</v>
      </c>
      <c r="I1285" s="83">
        <v>43.35</v>
      </c>
      <c r="J1285" s="83">
        <v>0.35</v>
      </c>
    </row>
    <row r="1286" spans="1:10" ht="36" customHeight="1" x14ac:dyDescent="0.2">
      <c r="A1286" s="79" t="s">
        <v>341</v>
      </c>
      <c r="B1286" s="80" t="s">
        <v>725</v>
      </c>
      <c r="C1286" s="79" t="s">
        <v>338</v>
      </c>
      <c r="D1286" s="79" t="s">
        <v>726</v>
      </c>
      <c r="E1286" s="244" t="s">
        <v>533</v>
      </c>
      <c r="F1286" s="244"/>
      <c r="G1286" s="81" t="s">
        <v>539</v>
      </c>
      <c r="H1286" s="82">
        <v>3.5900000000000001E-2</v>
      </c>
      <c r="I1286" s="83">
        <v>39.81</v>
      </c>
      <c r="J1286" s="83">
        <v>1.42</v>
      </c>
    </row>
    <row r="1287" spans="1:10" ht="24" customHeight="1" x14ac:dyDescent="0.2">
      <c r="A1287" s="84"/>
      <c r="B1287" s="84"/>
      <c r="C1287" s="84"/>
      <c r="D1287" s="84"/>
      <c r="E1287" s="84" t="s">
        <v>344</v>
      </c>
      <c r="F1287" s="85">
        <v>7.359467455621302</v>
      </c>
      <c r="G1287" s="84" t="s">
        <v>345</v>
      </c>
      <c r="H1287" s="85">
        <v>8.56</v>
      </c>
      <c r="I1287" s="84" t="s">
        <v>346</v>
      </c>
      <c r="J1287" s="85">
        <v>15.92</v>
      </c>
    </row>
    <row r="1288" spans="1:10" ht="24" customHeight="1" thickBot="1" x14ac:dyDescent="0.25">
      <c r="A1288" s="84"/>
      <c r="B1288" s="84"/>
      <c r="C1288" s="84"/>
      <c r="D1288" s="84"/>
      <c r="E1288" s="84" t="s">
        <v>347</v>
      </c>
      <c r="F1288" s="85">
        <v>31.04</v>
      </c>
      <c r="G1288" s="84"/>
      <c r="H1288" s="245" t="s">
        <v>348</v>
      </c>
      <c r="I1288" s="245"/>
      <c r="J1288" s="85">
        <v>148.81</v>
      </c>
    </row>
    <row r="1289" spans="1:10" ht="36" customHeight="1" thickTop="1" x14ac:dyDescent="0.2">
      <c r="A1289" s="72"/>
      <c r="B1289" s="72"/>
      <c r="C1289" s="72"/>
      <c r="D1289" s="72"/>
      <c r="E1289" s="72"/>
      <c r="F1289" s="72"/>
      <c r="G1289" s="72"/>
      <c r="H1289" s="72"/>
      <c r="I1289" s="72"/>
      <c r="J1289" s="72"/>
    </row>
    <row r="1290" spans="1:10" ht="24" customHeight="1" x14ac:dyDescent="0.2">
      <c r="A1290" s="86"/>
      <c r="B1290" s="87" t="s">
        <v>329</v>
      </c>
      <c r="C1290" s="86" t="s">
        <v>330</v>
      </c>
      <c r="D1290" s="86" t="s">
        <v>331</v>
      </c>
      <c r="E1290" s="246" t="s">
        <v>332</v>
      </c>
      <c r="F1290" s="246"/>
      <c r="G1290" s="88" t="s">
        <v>333</v>
      </c>
      <c r="H1290" s="87" t="s">
        <v>334</v>
      </c>
      <c r="I1290" s="87" t="s">
        <v>335</v>
      </c>
      <c r="J1290" s="87" t="s">
        <v>258</v>
      </c>
    </row>
    <row r="1291" spans="1:10" ht="24" customHeight="1" x14ac:dyDescent="0.2">
      <c r="A1291" s="67" t="s">
        <v>336</v>
      </c>
      <c r="B1291" s="68" t="s">
        <v>631</v>
      </c>
      <c r="C1291" s="67" t="s">
        <v>49</v>
      </c>
      <c r="D1291" s="67" t="s">
        <v>632</v>
      </c>
      <c r="E1291" s="247" t="s">
        <v>464</v>
      </c>
      <c r="F1291" s="247"/>
      <c r="G1291" s="69" t="s">
        <v>95</v>
      </c>
      <c r="H1291" s="70">
        <v>1</v>
      </c>
      <c r="I1291" s="71">
        <v>185.94</v>
      </c>
      <c r="J1291" s="71">
        <v>185.94</v>
      </c>
    </row>
    <row r="1292" spans="1:10" ht="24" customHeight="1" x14ac:dyDescent="0.2">
      <c r="A1292" s="79" t="s">
        <v>362</v>
      </c>
      <c r="B1292" s="80" t="s">
        <v>715</v>
      </c>
      <c r="C1292" s="79" t="s">
        <v>49</v>
      </c>
      <c r="D1292" s="79" t="s">
        <v>716</v>
      </c>
      <c r="E1292" s="244" t="s">
        <v>360</v>
      </c>
      <c r="F1292" s="244"/>
      <c r="G1292" s="81" t="s">
        <v>361</v>
      </c>
      <c r="H1292" s="82">
        <v>3.0999999999999999E-3</v>
      </c>
      <c r="I1292" s="83">
        <v>420.88</v>
      </c>
      <c r="J1292" s="83">
        <v>1.3</v>
      </c>
    </row>
    <row r="1293" spans="1:10" ht="36" customHeight="1" x14ac:dyDescent="0.2">
      <c r="A1293" s="79" t="s">
        <v>362</v>
      </c>
      <c r="B1293" s="80" t="s">
        <v>363</v>
      </c>
      <c r="C1293" s="79" t="s">
        <v>49</v>
      </c>
      <c r="D1293" s="79" t="s">
        <v>364</v>
      </c>
      <c r="E1293" s="244" t="s">
        <v>339</v>
      </c>
      <c r="F1293" s="244"/>
      <c r="G1293" s="81" t="s">
        <v>365</v>
      </c>
      <c r="H1293" s="82">
        <v>1.8052999999999999</v>
      </c>
      <c r="I1293" s="83">
        <v>22.11</v>
      </c>
      <c r="J1293" s="83">
        <v>39.909999999999997</v>
      </c>
    </row>
    <row r="1294" spans="1:10" ht="36" customHeight="1" x14ac:dyDescent="0.2">
      <c r="A1294" s="79" t="s">
        <v>362</v>
      </c>
      <c r="B1294" s="80" t="s">
        <v>393</v>
      </c>
      <c r="C1294" s="79" t="s">
        <v>49</v>
      </c>
      <c r="D1294" s="79" t="s">
        <v>394</v>
      </c>
      <c r="E1294" s="244" t="s">
        <v>339</v>
      </c>
      <c r="F1294" s="244"/>
      <c r="G1294" s="81" t="s">
        <v>365</v>
      </c>
      <c r="H1294" s="82">
        <v>0.6018</v>
      </c>
      <c r="I1294" s="83">
        <v>17.96</v>
      </c>
      <c r="J1294" s="83">
        <v>10.8</v>
      </c>
    </row>
    <row r="1295" spans="1:10" ht="38.25" x14ac:dyDescent="0.2">
      <c r="A1295" s="79" t="s">
        <v>341</v>
      </c>
      <c r="B1295" s="80" t="s">
        <v>1051</v>
      </c>
      <c r="C1295" s="79" t="s">
        <v>49</v>
      </c>
      <c r="D1295" s="79" t="s">
        <v>1052</v>
      </c>
      <c r="E1295" s="244" t="s">
        <v>377</v>
      </c>
      <c r="F1295" s="244"/>
      <c r="G1295" s="81" t="s">
        <v>132</v>
      </c>
      <c r="H1295" s="82">
        <v>0.43390000000000001</v>
      </c>
      <c r="I1295" s="83">
        <v>59</v>
      </c>
      <c r="J1295" s="83">
        <v>25.6</v>
      </c>
    </row>
    <row r="1296" spans="1:10" ht="25.5" x14ac:dyDescent="0.2">
      <c r="A1296" s="79" t="s">
        <v>341</v>
      </c>
      <c r="B1296" s="80" t="s">
        <v>717</v>
      </c>
      <c r="C1296" s="79" t="s">
        <v>49</v>
      </c>
      <c r="D1296" s="79" t="s">
        <v>718</v>
      </c>
      <c r="E1296" s="244" t="s">
        <v>377</v>
      </c>
      <c r="F1296" s="244"/>
      <c r="G1296" s="81" t="s">
        <v>438</v>
      </c>
      <c r="H1296" s="82">
        <v>2.6139000000000001</v>
      </c>
      <c r="I1296" s="83">
        <v>20.94</v>
      </c>
      <c r="J1296" s="83">
        <v>54.73</v>
      </c>
    </row>
    <row r="1297" spans="1:10" ht="0.95" customHeight="1" x14ac:dyDescent="0.2">
      <c r="A1297" s="79" t="s">
        <v>341</v>
      </c>
      <c r="B1297" s="80" t="s">
        <v>515</v>
      </c>
      <c r="C1297" s="79" t="s">
        <v>49</v>
      </c>
      <c r="D1297" s="79" t="s">
        <v>516</v>
      </c>
      <c r="E1297" s="244" t="s">
        <v>377</v>
      </c>
      <c r="F1297" s="244"/>
      <c r="G1297" s="81" t="s">
        <v>340</v>
      </c>
      <c r="H1297" s="82">
        <v>7.8399999999999997E-2</v>
      </c>
      <c r="I1297" s="83">
        <v>15.32</v>
      </c>
      <c r="J1297" s="83">
        <v>1.2</v>
      </c>
    </row>
    <row r="1298" spans="1:10" ht="18" customHeight="1" x14ac:dyDescent="0.2">
      <c r="A1298" s="79" t="s">
        <v>341</v>
      </c>
      <c r="B1298" s="80" t="s">
        <v>719</v>
      </c>
      <c r="C1298" s="79" t="s">
        <v>49</v>
      </c>
      <c r="D1298" s="79" t="s">
        <v>720</v>
      </c>
      <c r="E1298" s="244" t="s">
        <v>377</v>
      </c>
      <c r="F1298" s="244"/>
      <c r="G1298" s="81" t="s">
        <v>438</v>
      </c>
      <c r="H1298" s="82">
        <v>1.9603999999999999</v>
      </c>
      <c r="I1298" s="83">
        <v>24.85</v>
      </c>
      <c r="J1298" s="83">
        <v>48.71</v>
      </c>
    </row>
    <row r="1299" spans="1:10" ht="36" customHeight="1" x14ac:dyDescent="0.2">
      <c r="A1299" s="79" t="s">
        <v>341</v>
      </c>
      <c r="B1299" s="80" t="s">
        <v>723</v>
      </c>
      <c r="C1299" s="79" t="s">
        <v>338</v>
      </c>
      <c r="D1299" s="79" t="s">
        <v>724</v>
      </c>
      <c r="E1299" s="244" t="s">
        <v>533</v>
      </c>
      <c r="F1299" s="244"/>
      <c r="G1299" s="81" t="s">
        <v>534</v>
      </c>
      <c r="H1299" s="82">
        <v>1.7000000000000001E-2</v>
      </c>
      <c r="I1299" s="83">
        <v>43.35</v>
      </c>
      <c r="J1299" s="83">
        <v>0.73</v>
      </c>
    </row>
    <row r="1300" spans="1:10" ht="36" customHeight="1" x14ac:dyDescent="0.2">
      <c r="A1300" s="79" t="s">
        <v>341</v>
      </c>
      <c r="B1300" s="80" t="s">
        <v>725</v>
      </c>
      <c r="C1300" s="79" t="s">
        <v>338</v>
      </c>
      <c r="D1300" s="79" t="s">
        <v>726</v>
      </c>
      <c r="E1300" s="244" t="s">
        <v>533</v>
      </c>
      <c r="F1300" s="244"/>
      <c r="G1300" s="81" t="s">
        <v>539</v>
      </c>
      <c r="H1300" s="82">
        <v>7.4399999999999994E-2</v>
      </c>
      <c r="I1300" s="83">
        <v>39.81</v>
      </c>
      <c r="J1300" s="83">
        <v>2.96</v>
      </c>
    </row>
    <row r="1301" spans="1:10" ht="24" customHeight="1" x14ac:dyDescent="0.2">
      <c r="A1301" s="84"/>
      <c r="B1301" s="84"/>
      <c r="C1301" s="84"/>
      <c r="D1301" s="84"/>
      <c r="E1301" s="84" t="s">
        <v>344</v>
      </c>
      <c r="F1301" s="85">
        <v>17.622041420118343</v>
      </c>
      <c r="G1301" s="84" t="s">
        <v>345</v>
      </c>
      <c r="H1301" s="85">
        <v>20.5</v>
      </c>
      <c r="I1301" s="84" t="s">
        <v>346</v>
      </c>
      <c r="J1301" s="85">
        <v>38.119999999999997</v>
      </c>
    </row>
    <row r="1302" spans="1:10" ht="24" customHeight="1" thickBot="1" x14ac:dyDescent="0.25">
      <c r="A1302" s="84"/>
      <c r="B1302" s="84"/>
      <c r="C1302" s="84"/>
      <c r="D1302" s="84"/>
      <c r="E1302" s="84" t="s">
        <v>347</v>
      </c>
      <c r="F1302" s="85">
        <v>49.01</v>
      </c>
      <c r="G1302" s="84"/>
      <c r="H1302" s="245" t="s">
        <v>348</v>
      </c>
      <c r="I1302" s="245"/>
      <c r="J1302" s="85">
        <v>234.95</v>
      </c>
    </row>
    <row r="1303" spans="1:10" ht="36" customHeight="1" thickTop="1" x14ac:dyDescent="0.2">
      <c r="A1303" s="72"/>
      <c r="B1303" s="72"/>
      <c r="C1303" s="72"/>
      <c r="D1303" s="72"/>
      <c r="E1303" s="72"/>
      <c r="F1303" s="72"/>
      <c r="G1303" s="72"/>
      <c r="H1303" s="72"/>
      <c r="I1303" s="72"/>
      <c r="J1303" s="72"/>
    </row>
    <row r="1304" spans="1:10" ht="24" customHeight="1" x14ac:dyDescent="0.2">
      <c r="A1304" s="86"/>
      <c r="B1304" s="87" t="s">
        <v>329</v>
      </c>
      <c r="C1304" s="86" t="s">
        <v>330</v>
      </c>
      <c r="D1304" s="86" t="s">
        <v>331</v>
      </c>
      <c r="E1304" s="246" t="s">
        <v>332</v>
      </c>
      <c r="F1304" s="246"/>
      <c r="G1304" s="88" t="s">
        <v>333</v>
      </c>
      <c r="H1304" s="87" t="s">
        <v>334</v>
      </c>
      <c r="I1304" s="87" t="s">
        <v>335</v>
      </c>
      <c r="J1304" s="87" t="s">
        <v>258</v>
      </c>
    </row>
    <row r="1305" spans="1:10" ht="24" customHeight="1" x14ac:dyDescent="0.2">
      <c r="A1305" s="67" t="s">
        <v>336</v>
      </c>
      <c r="B1305" s="68" t="s">
        <v>629</v>
      </c>
      <c r="C1305" s="67" t="s">
        <v>49</v>
      </c>
      <c r="D1305" s="67" t="s">
        <v>630</v>
      </c>
      <c r="E1305" s="247" t="s">
        <v>464</v>
      </c>
      <c r="F1305" s="247"/>
      <c r="G1305" s="69" t="s">
        <v>95</v>
      </c>
      <c r="H1305" s="70">
        <v>1</v>
      </c>
      <c r="I1305" s="71">
        <v>120.44</v>
      </c>
      <c r="J1305" s="71">
        <v>120.44</v>
      </c>
    </row>
    <row r="1306" spans="1:10" ht="24" customHeight="1" x14ac:dyDescent="0.2">
      <c r="A1306" s="79" t="s">
        <v>362</v>
      </c>
      <c r="B1306" s="80" t="s">
        <v>715</v>
      </c>
      <c r="C1306" s="79" t="s">
        <v>49</v>
      </c>
      <c r="D1306" s="79" t="s">
        <v>716</v>
      </c>
      <c r="E1306" s="244" t="s">
        <v>360</v>
      </c>
      <c r="F1306" s="244"/>
      <c r="G1306" s="81" t="s">
        <v>361</v>
      </c>
      <c r="H1306" s="82">
        <v>1.5E-3</v>
      </c>
      <c r="I1306" s="83">
        <v>420.88</v>
      </c>
      <c r="J1306" s="83">
        <v>0.63</v>
      </c>
    </row>
    <row r="1307" spans="1:10" ht="36" customHeight="1" x14ac:dyDescent="0.2">
      <c r="A1307" s="79" t="s">
        <v>362</v>
      </c>
      <c r="B1307" s="80" t="s">
        <v>363</v>
      </c>
      <c r="C1307" s="79" t="s">
        <v>49</v>
      </c>
      <c r="D1307" s="79" t="s">
        <v>364</v>
      </c>
      <c r="E1307" s="244" t="s">
        <v>339</v>
      </c>
      <c r="F1307" s="244"/>
      <c r="G1307" s="81" t="s">
        <v>365</v>
      </c>
      <c r="H1307" s="82">
        <v>0.85319999999999996</v>
      </c>
      <c r="I1307" s="83">
        <v>22.11</v>
      </c>
      <c r="J1307" s="83">
        <v>18.86</v>
      </c>
    </row>
    <row r="1308" spans="1:10" ht="36" customHeight="1" x14ac:dyDescent="0.2">
      <c r="A1308" s="79" t="s">
        <v>362</v>
      </c>
      <c r="B1308" s="80" t="s">
        <v>393</v>
      </c>
      <c r="C1308" s="79" t="s">
        <v>49</v>
      </c>
      <c r="D1308" s="79" t="s">
        <v>394</v>
      </c>
      <c r="E1308" s="244" t="s">
        <v>339</v>
      </c>
      <c r="F1308" s="244"/>
      <c r="G1308" s="81" t="s">
        <v>365</v>
      </c>
      <c r="H1308" s="82">
        <v>0.28439999999999999</v>
      </c>
      <c r="I1308" s="83">
        <v>17.96</v>
      </c>
      <c r="J1308" s="83">
        <v>5.0999999999999996</v>
      </c>
    </row>
    <row r="1309" spans="1:10" ht="38.25" x14ac:dyDescent="0.2">
      <c r="A1309" s="79" t="s">
        <v>341</v>
      </c>
      <c r="B1309" s="80" t="s">
        <v>1051</v>
      </c>
      <c r="C1309" s="79" t="s">
        <v>49</v>
      </c>
      <c r="D1309" s="79" t="s">
        <v>1052</v>
      </c>
      <c r="E1309" s="244" t="s">
        <v>377</v>
      </c>
      <c r="F1309" s="244"/>
      <c r="G1309" s="81" t="s">
        <v>132</v>
      </c>
      <c r="H1309" s="82">
        <v>0.43390000000000001</v>
      </c>
      <c r="I1309" s="83">
        <v>59</v>
      </c>
      <c r="J1309" s="83">
        <v>25.6</v>
      </c>
    </row>
    <row r="1310" spans="1:10" ht="25.5" x14ac:dyDescent="0.2">
      <c r="A1310" s="79" t="s">
        <v>341</v>
      </c>
      <c r="B1310" s="80" t="s">
        <v>717</v>
      </c>
      <c r="C1310" s="79" t="s">
        <v>49</v>
      </c>
      <c r="D1310" s="79" t="s">
        <v>718</v>
      </c>
      <c r="E1310" s="244" t="s">
        <v>377</v>
      </c>
      <c r="F1310" s="244"/>
      <c r="G1310" s="81" t="s">
        <v>438</v>
      </c>
      <c r="H1310" s="82">
        <v>1.2307999999999999</v>
      </c>
      <c r="I1310" s="83">
        <v>20.94</v>
      </c>
      <c r="J1310" s="83">
        <v>25.77</v>
      </c>
    </row>
    <row r="1311" spans="1:10" ht="0.95" customHeight="1" x14ac:dyDescent="0.2">
      <c r="A1311" s="79" t="s">
        <v>341</v>
      </c>
      <c r="B1311" s="80" t="s">
        <v>515</v>
      </c>
      <c r="C1311" s="79" t="s">
        <v>49</v>
      </c>
      <c r="D1311" s="79" t="s">
        <v>516</v>
      </c>
      <c r="E1311" s="244" t="s">
        <v>377</v>
      </c>
      <c r="F1311" s="244"/>
      <c r="G1311" s="81" t="s">
        <v>340</v>
      </c>
      <c r="H1311" s="82">
        <v>5.1700000000000003E-2</v>
      </c>
      <c r="I1311" s="83">
        <v>15.32</v>
      </c>
      <c r="J1311" s="83">
        <v>0.79</v>
      </c>
    </row>
    <row r="1312" spans="1:10" ht="18" customHeight="1" x14ac:dyDescent="0.2">
      <c r="A1312" s="79" t="s">
        <v>341</v>
      </c>
      <c r="B1312" s="80" t="s">
        <v>719</v>
      </c>
      <c r="C1312" s="79" t="s">
        <v>49</v>
      </c>
      <c r="D1312" s="79" t="s">
        <v>720</v>
      </c>
      <c r="E1312" s="244" t="s">
        <v>377</v>
      </c>
      <c r="F1312" s="244"/>
      <c r="G1312" s="81" t="s">
        <v>438</v>
      </c>
      <c r="H1312" s="82">
        <v>1.6922999999999999</v>
      </c>
      <c r="I1312" s="83">
        <v>24.85</v>
      </c>
      <c r="J1312" s="83">
        <v>42.05</v>
      </c>
    </row>
    <row r="1313" spans="1:10" ht="24" customHeight="1" x14ac:dyDescent="0.2">
      <c r="A1313" s="79" t="s">
        <v>341</v>
      </c>
      <c r="B1313" s="80" t="s">
        <v>723</v>
      </c>
      <c r="C1313" s="79" t="s">
        <v>338</v>
      </c>
      <c r="D1313" s="79" t="s">
        <v>724</v>
      </c>
      <c r="E1313" s="244" t="s">
        <v>533</v>
      </c>
      <c r="F1313" s="244"/>
      <c r="G1313" s="81" t="s">
        <v>534</v>
      </c>
      <c r="H1313" s="82">
        <v>7.6E-3</v>
      </c>
      <c r="I1313" s="83">
        <v>43.35</v>
      </c>
      <c r="J1313" s="83">
        <v>0.32</v>
      </c>
    </row>
    <row r="1314" spans="1:10" ht="24" customHeight="1" x14ac:dyDescent="0.2">
      <c r="A1314" s="79" t="s">
        <v>341</v>
      </c>
      <c r="B1314" s="80" t="s">
        <v>725</v>
      </c>
      <c r="C1314" s="79" t="s">
        <v>338</v>
      </c>
      <c r="D1314" s="79" t="s">
        <v>726</v>
      </c>
      <c r="E1314" s="244" t="s">
        <v>533</v>
      </c>
      <c r="F1314" s="244"/>
      <c r="G1314" s="81" t="s">
        <v>539</v>
      </c>
      <c r="H1314" s="82">
        <v>3.32E-2</v>
      </c>
      <c r="I1314" s="83">
        <v>39.81</v>
      </c>
      <c r="J1314" s="83">
        <v>1.32</v>
      </c>
    </row>
    <row r="1315" spans="1:10" ht="24" customHeight="1" x14ac:dyDescent="0.2">
      <c r="A1315" s="84"/>
      <c r="B1315" s="84"/>
      <c r="C1315" s="84"/>
      <c r="D1315" s="84"/>
      <c r="E1315" s="84" t="s">
        <v>344</v>
      </c>
      <c r="F1315" s="85">
        <v>8.3256286982248522</v>
      </c>
      <c r="G1315" s="84" t="s">
        <v>345</v>
      </c>
      <c r="H1315" s="85">
        <v>9.68</v>
      </c>
      <c r="I1315" s="84" t="s">
        <v>346</v>
      </c>
      <c r="J1315" s="85">
        <v>18.010000000000002</v>
      </c>
    </row>
    <row r="1316" spans="1:10" ht="24" customHeight="1" thickBot="1" x14ac:dyDescent="0.25">
      <c r="A1316" s="84"/>
      <c r="B1316" s="84"/>
      <c r="C1316" s="84"/>
      <c r="D1316" s="84"/>
      <c r="E1316" s="84" t="s">
        <v>347</v>
      </c>
      <c r="F1316" s="85">
        <v>31.74</v>
      </c>
      <c r="G1316" s="84"/>
      <c r="H1316" s="245" t="s">
        <v>348</v>
      </c>
      <c r="I1316" s="245"/>
      <c r="J1316" s="85">
        <v>152.18</v>
      </c>
    </row>
    <row r="1317" spans="1:10" ht="24" customHeight="1" thickTop="1" x14ac:dyDescent="0.2">
      <c r="A1317" s="72"/>
      <c r="B1317" s="72"/>
      <c r="C1317" s="72"/>
      <c r="D1317" s="72"/>
      <c r="E1317" s="72"/>
      <c r="F1317" s="72"/>
      <c r="G1317" s="72"/>
      <c r="H1317" s="72"/>
      <c r="I1317" s="72"/>
      <c r="J1317" s="72"/>
    </row>
    <row r="1318" spans="1:10" ht="24" customHeight="1" x14ac:dyDescent="0.2">
      <c r="A1318" s="86"/>
      <c r="B1318" s="87" t="s">
        <v>329</v>
      </c>
      <c r="C1318" s="86" t="s">
        <v>330</v>
      </c>
      <c r="D1318" s="86" t="s">
        <v>331</v>
      </c>
      <c r="E1318" s="246" t="s">
        <v>332</v>
      </c>
      <c r="F1318" s="246"/>
      <c r="G1318" s="88" t="s">
        <v>333</v>
      </c>
      <c r="H1318" s="87" t="s">
        <v>334</v>
      </c>
      <c r="I1318" s="87" t="s">
        <v>335</v>
      </c>
      <c r="J1318" s="87" t="s">
        <v>258</v>
      </c>
    </row>
    <row r="1319" spans="1:10" ht="24" customHeight="1" x14ac:dyDescent="0.2">
      <c r="A1319" s="67" t="s">
        <v>336</v>
      </c>
      <c r="B1319" s="68" t="s">
        <v>370</v>
      </c>
      <c r="C1319" s="67" t="s">
        <v>49</v>
      </c>
      <c r="D1319" s="67" t="s">
        <v>371</v>
      </c>
      <c r="E1319" s="247" t="s">
        <v>339</v>
      </c>
      <c r="F1319" s="247"/>
      <c r="G1319" s="69" t="s">
        <v>365</v>
      </c>
      <c r="H1319" s="70">
        <v>1</v>
      </c>
      <c r="I1319" s="71">
        <v>22.33</v>
      </c>
      <c r="J1319" s="71">
        <v>22.33</v>
      </c>
    </row>
    <row r="1320" spans="1:10" ht="24" customHeight="1" x14ac:dyDescent="0.2">
      <c r="A1320" s="79" t="s">
        <v>362</v>
      </c>
      <c r="B1320" s="80" t="s">
        <v>997</v>
      </c>
      <c r="C1320" s="79" t="s">
        <v>49</v>
      </c>
      <c r="D1320" s="79" t="s">
        <v>998</v>
      </c>
      <c r="E1320" s="244" t="s">
        <v>339</v>
      </c>
      <c r="F1320" s="244"/>
      <c r="G1320" s="81" t="s">
        <v>365</v>
      </c>
      <c r="H1320" s="82">
        <v>1</v>
      </c>
      <c r="I1320" s="83">
        <v>0.25</v>
      </c>
      <c r="J1320" s="83">
        <v>0.25</v>
      </c>
    </row>
    <row r="1321" spans="1:10" ht="24" customHeight="1" x14ac:dyDescent="0.2">
      <c r="A1321" s="79" t="s">
        <v>341</v>
      </c>
      <c r="B1321" s="80" t="s">
        <v>854</v>
      </c>
      <c r="C1321" s="79" t="s">
        <v>49</v>
      </c>
      <c r="D1321" s="79" t="s">
        <v>855</v>
      </c>
      <c r="E1321" s="244" t="s">
        <v>423</v>
      </c>
      <c r="F1321" s="244"/>
      <c r="G1321" s="81" t="s">
        <v>365</v>
      </c>
      <c r="H1321" s="82">
        <v>1</v>
      </c>
      <c r="I1321" s="83">
        <v>2.37</v>
      </c>
      <c r="J1321" s="83">
        <v>2.37</v>
      </c>
    </row>
    <row r="1322" spans="1:10" ht="25.5" x14ac:dyDescent="0.2">
      <c r="A1322" s="79" t="s">
        <v>341</v>
      </c>
      <c r="B1322" s="80" t="s">
        <v>858</v>
      </c>
      <c r="C1322" s="79" t="s">
        <v>49</v>
      </c>
      <c r="D1322" s="79" t="s">
        <v>859</v>
      </c>
      <c r="E1322" s="244" t="s">
        <v>374</v>
      </c>
      <c r="F1322" s="244"/>
      <c r="G1322" s="81" t="s">
        <v>365</v>
      </c>
      <c r="H1322" s="82">
        <v>1</v>
      </c>
      <c r="I1322" s="83">
        <v>0.95</v>
      </c>
      <c r="J1322" s="83">
        <v>0.95</v>
      </c>
    </row>
    <row r="1323" spans="1:10" x14ac:dyDescent="0.2">
      <c r="A1323" s="79" t="s">
        <v>341</v>
      </c>
      <c r="B1323" s="80" t="s">
        <v>421</v>
      </c>
      <c r="C1323" s="79" t="s">
        <v>49</v>
      </c>
      <c r="D1323" s="79" t="s">
        <v>422</v>
      </c>
      <c r="E1323" s="244" t="s">
        <v>423</v>
      </c>
      <c r="F1323" s="244"/>
      <c r="G1323" s="81" t="s">
        <v>365</v>
      </c>
      <c r="H1323" s="82">
        <v>1</v>
      </c>
      <c r="I1323" s="83">
        <v>0.55000000000000004</v>
      </c>
      <c r="J1323" s="83">
        <v>0.55000000000000004</v>
      </c>
    </row>
    <row r="1324" spans="1:10" ht="0.95" customHeight="1" x14ac:dyDescent="0.2">
      <c r="A1324" s="79" t="s">
        <v>341</v>
      </c>
      <c r="B1324" s="80" t="s">
        <v>856</v>
      </c>
      <c r="C1324" s="79" t="s">
        <v>49</v>
      </c>
      <c r="D1324" s="79" t="s">
        <v>857</v>
      </c>
      <c r="E1324" s="244" t="s">
        <v>374</v>
      </c>
      <c r="F1324" s="244"/>
      <c r="G1324" s="81" t="s">
        <v>365</v>
      </c>
      <c r="H1324" s="82">
        <v>1</v>
      </c>
      <c r="I1324" s="83">
        <v>0.57999999999999996</v>
      </c>
      <c r="J1324" s="83">
        <v>0.57999999999999996</v>
      </c>
    </row>
    <row r="1325" spans="1:10" ht="18" customHeight="1" x14ac:dyDescent="0.2">
      <c r="A1325" s="79" t="s">
        <v>341</v>
      </c>
      <c r="B1325" s="80" t="s">
        <v>999</v>
      </c>
      <c r="C1325" s="79" t="s">
        <v>49</v>
      </c>
      <c r="D1325" s="79" t="s">
        <v>1000</v>
      </c>
      <c r="E1325" s="244" t="s">
        <v>418</v>
      </c>
      <c r="F1325" s="244"/>
      <c r="G1325" s="81" t="s">
        <v>365</v>
      </c>
      <c r="H1325" s="82">
        <v>1</v>
      </c>
      <c r="I1325" s="83">
        <v>16.649999999999999</v>
      </c>
      <c r="J1325" s="83">
        <v>16.649999999999999</v>
      </c>
    </row>
    <row r="1326" spans="1:10" ht="36" customHeight="1" x14ac:dyDescent="0.2">
      <c r="A1326" s="79" t="s">
        <v>341</v>
      </c>
      <c r="B1326" s="80" t="s">
        <v>424</v>
      </c>
      <c r="C1326" s="79" t="s">
        <v>49</v>
      </c>
      <c r="D1326" s="79" t="s">
        <v>425</v>
      </c>
      <c r="E1326" s="244" t="s">
        <v>426</v>
      </c>
      <c r="F1326" s="244"/>
      <c r="G1326" s="81" t="s">
        <v>365</v>
      </c>
      <c r="H1326" s="82">
        <v>1</v>
      </c>
      <c r="I1326" s="83">
        <v>0.06</v>
      </c>
      <c r="J1326" s="83">
        <v>0.06</v>
      </c>
    </row>
    <row r="1327" spans="1:10" ht="48" customHeight="1" x14ac:dyDescent="0.2">
      <c r="A1327" s="79" t="s">
        <v>341</v>
      </c>
      <c r="B1327" s="80" t="s">
        <v>860</v>
      </c>
      <c r="C1327" s="79" t="s">
        <v>49</v>
      </c>
      <c r="D1327" s="79" t="s">
        <v>861</v>
      </c>
      <c r="E1327" s="244" t="s">
        <v>343</v>
      </c>
      <c r="F1327" s="244"/>
      <c r="G1327" s="81" t="s">
        <v>365</v>
      </c>
      <c r="H1327" s="82">
        <v>1</v>
      </c>
      <c r="I1327" s="83">
        <v>0.92</v>
      </c>
      <c r="J1327" s="83">
        <v>0.92</v>
      </c>
    </row>
    <row r="1328" spans="1:10" ht="36" customHeight="1" x14ac:dyDescent="0.2">
      <c r="A1328" s="84"/>
      <c r="B1328" s="84"/>
      <c r="C1328" s="84"/>
      <c r="D1328" s="84"/>
      <c r="E1328" s="84" t="s">
        <v>344</v>
      </c>
      <c r="F1328" s="85">
        <v>7.8125</v>
      </c>
      <c r="G1328" s="84" t="s">
        <v>345</v>
      </c>
      <c r="H1328" s="85">
        <v>9.09</v>
      </c>
      <c r="I1328" s="84" t="s">
        <v>346</v>
      </c>
      <c r="J1328" s="85">
        <v>16.899999999999999</v>
      </c>
    </row>
    <row r="1329" spans="1:10" ht="24" customHeight="1" thickBot="1" x14ac:dyDescent="0.25">
      <c r="A1329" s="84"/>
      <c r="B1329" s="84"/>
      <c r="C1329" s="84"/>
      <c r="D1329" s="84"/>
      <c r="E1329" s="84" t="s">
        <v>347</v>
      </c>
      <c r="F1329" s="85">
        <v>5.88</v>
      </c>
      <c r="G1329" s="84"/>
      <c r="H1329" s="245" t="s">
        <v>348</v>
      </c>
      <c r="I1329" s="245"/>
      <c r="J1329" s="85">
        <v>28.21</v>
      </c>
    </row>
    <row r="1330" spans="1:10" ht="24" customHeight="1" thickTop="1" x14ac:dyDescent="0.2">
      <c r="A1330" s="72"/>
      <c r="B1330" s="72"/>
      <c r="C1330" s="72"/>
      <c r="D1330" s="72"/>
      <c r="E1330" s="72"/>
      <c r="F1330" s="72"/>
      <c r="G1330" s="72"/>
      <c r="H1330" s="72"/>
      <c r="I1330" s="72"/>
      <c r="J1330" s="72"/>
    </row>
    <row r="1331" spans="1:10" ht="24" customHeight="1" x14ac:dyDescent="0.2">
      <c r="A1331" s="86"/>
      <c r="B1331" s="87" t="s">
        <v>329</v>
      </c>
      <c r="C1331" s="86" t="s">
        <v>330</v>
      </c>
      <c r="D1331" s="86" t="s">
        <v>331</v>
      </c>
      <c r="E1331" s="246" t="s">
        <v>332</v>
      </c>
      <c r="F1331" s="246"/>
      <c r="G1331" s="88" t="s">
        <v>333</v>
      </c>
      <c r="H1331" s="87" t="s">
        <v>334</v>
      </c>
      <c r="I1331" s="87" t="s">
        <v>335</v>
      </c>
      <c r="J1331" s="87" t="s">
        <v>258</v>
      </c>
    </row>
    <row r="1332" spans="1:10" ht="24" customHeight="1" x14ac:dyDescent="0.2">
      <c r="A1332" s="67" t="s">
        <v>336</v>
      </c>
      <c r="B1332" s="68" t="s">
        <v>931</v>
      </c>
      <c r="C1332" s="67" t="s">
        <v>49</v>
      </c>
      <c r="D1332" s="67" t="s">
        <v>932</v>
      </c>
      <c r="E1332" s="247" t="s">
        <v>360</v>
      </c>
      <c r="F1332" s="247"/>
      <c r="G1332" s="69" t="s">
        <v>361</v>
      </c>
      <c r="H1332" s="70">
        <v>1</v>
      </c>
      <c r="I1332" s="71">
        <v>2657.6</v>
      </c>
      <c r="J1332" s="71">
        <v>2657.6</v>
      </c>
    </row>
    <row r="1333" spans="1:10" ht="24" customHeight="1" x14ac:dyDescent="0.2">
      <c r="A1333" s="79" t="s">
        <v>362</v>
      </c>
      <c r="B1333" s="80" t="s">
        <v>901</v>
      </c>
      <c r="C1333" s="79" t="s">
        <v>49</v>
      </c>
      <c r="D1333" s="79" t="s">
        <v>902</v>
      </c>
      <c r="E1333" s="244" t="s">
        <v>360</v>
      </c>
      <c r="F1333" s="244"/>
      <c r="G1333" s="81" t="s">
        <v>340</v>
      </c>
      <c r="H1333" s="82">
        <v>27.898800000000001</v>
      </c>
      <c r="I1333" s="83">
        <v>16.829999999999998</v>
      </c>
      <c r="J1333" s="83">
        <v>469.53</v>
      </c>
    </row>
    <row r="1334" spans="1:10" ht="24" customHeight="1" x14ac:dyDescent="0.2">
      <c r="A1334" s="79" t="s">
        <v>362</v>
      </c>
      <c r="B1334" s="80" t="s">
        <v>945</v>
      </c>
      <c r="C1334" s="79" t="s">
        <v>49</v>
      </c>
      <c r="D1334" s="79" t="s">
        <v>946</v>
      </c>
      <c r="E1334" s="244" t="s">
        <v>360</v>
      </c>
      <c r="F1334" s="244"/>
      <c r="G1334" s="81" t="s">
        <v>361</v>
      </c>
      <c r="H1334" s="82">
        <v>1.2</v>
      </c>
      <c r="I1334" s="83">
        <v>506.05</v>
      </c>
      <c r="J1334" s="83">
        <v>607.26</v>
      </c>
    </row>
    <row r="1335" spans="1:10" ht="24" customHeight="1" x14ac:dyDescent="0.2">
      <c r="A1335" s="79" t="s">
        <v>362</v>
      </c>
      <c r="B1335" s="80" t="s">
        <v>393</v>
      </c>
      <c r="C1335" s="79" t="s">
        <v>49</v>
      </c>
      <c r="D1335" s="79" t="s">
        <v>394</v>
      </c>
      <c r="E1335" s="244" t="s">
        <v>339</v>
      </c>
      <c r="F1335" s="244"/>
      <c r="G1335" s="81" t="s">
        <v>365</v>
      </c>
      <c r="H1335" s="82">
        <v>1.1919999999999999</v>
      </c>
      <c r="I1335" s="83">
        <v>17.96</v>
      </c>
      <c r="J1335" s="83">
        <v>21.4</v>
      </c>
    </row>
    <row r="1336" spans="1:10" ht="24" customHeight="1" x14ac:dyDescent="0.2">
      <c r="A1336" s="79" t="s">
        <v>362</v>
      </c>
      <c r="B1336" s="80" t="s">
        <v>366</v>
      </c>
      <c r="C1336" s="79" t="s">
        <v>49</v>
      </c>
      <c r="D1336" s="79" t="s">
        <v>367</v>
      </c>
      <c r="E1336" s="244" t="s">
        <v>339</v>
      </c>
      <c r="F1336" s="244"/>
      <c r="G1336" s="81" t="s">
        <v>365</v>
      </c>
      <c r="H1336" s="82">
        <v>31.5459</v>
      </c>
      <c r="I1336" s="83">
        <v>17.54</v>
      </c>
      <c r="J1336" s="83">
        <v>553.30999999999995</v>
      </c>
    </row>
    <row r="1337" spans="1:10" ht="36" customHeight="1" x14ac:dyDescent="0.2">
      <c r="A1337" s="79" t="s">
        <v>362</v>
      </c>
      <c r="B1337" s="80" t="s">
        <v>370</v>
      </c>
      <c r="C1337" s="79" t="s">
        <v>49</v>
      </c>
      <c r="D1337" s="79" t="s">
        <v>371</v>
      </c>
      <c r="E1337" s="244" t="s">
        <v>339</v>
      </c>
      <c r="F1337" s="244"/>
      <c r="G1337" s="81" t="s">
        <v>365</v>
      </c>
      <c r="H1337" s="82">
        <v>31.5459</v>
      </c>
      <c r="I1337" s="83">
        <v>22.33</v>
      </c>
      <c r="J1337" s="83">
        <v>704.41</v>
      </c>
    </row>
    <row r="1338" spans="1:10" ht="36" customHeight="1" x14ac:dyDescent="0.2">
      <c r="A1338" s="79" t="s">
        <v>362</v>
      </c>
      <c r="B1338" s="80" t="s">
        <v>555</v>
      </c>
      <c r="C1338" s="79" t="s">
        <v>49</v>
      </c>
      <c r="D1338" s="79" t="s">
        <v>556</v>
      </c>
      <c r="E1338" s="244" t="s">
        <v>339</v>
      </c>
      <c r="F1338" s="244"/>
      <c r="G1338" s="81" t="s">
        <v>365</v>
      </c>
      <c r="H1338" s="82">
        <v>5.96</v>
      </c>
      <c r="I1338" s="83">
        <v>22.15</v>
      </c>
      <c r="J1338" s="83">
        <v>132.01</v>
      </c>
    </row>
    <row r="1339" spans="1:10" ht="36" customHeight="1" x14ac:dyDescent="0.2">
      <c r="A1339" s="79" t="s">
        <v>341</v>
      </c>
      <c r="B1339" s="80" t="s">
        <v>1021</v>
      </c>
      <c r="C1339" s="79" t="s">
        <v>49</v>
      </c>
      <c r="D1339" s="79" t="s">
        <v>1022</v>
      </c>
      <c r="E1339" s="244" t="s">
        <v>377</v>
      </c>
      <c r="F1339" s="244"/>
      <c r="G1339" s="81" t="s">
        <v>95</v>
      </c>
      <c r="H1339" s="82">
        <v>1.9403999999999999</v>
      </c>
      <c r="I1339" s="83">
        <v>40.07</v>
      </c>
      <c r="J1339" s="83">
        <v>77.75</v>
      </c>
    </row>
    <row r="1340" spans="1:10" ht="36" customHeight="1" x14ac:dyDescent="0.2">
      <c r="A1340" s="79" t="s">
        <v>341</v>
      </c>
      <c r="B1340" s="80" t="s">
        <v>395</v>
      </c>
      <c r="C1340" s="79" t="s">
        <v>49</v>
      </c>
      <c r="D1340" s="79" t="s">
        <v>396</v>
      </c>
      <c r="E1340" s="244" t="s">
        <v>377</v>
      </c>
      <c r="F1340" s="244"/>
      <c r="G1340" s="81" t="s">
        <v>397</v>
      </c>
      <c r="H1340" s="82">
        <v>8.3299999999999999E-2</v>
      </c>
      <c r="I1340" s="83">
        <v>6.88</v>
      </c>
      <c r="J1340" s="83">
        <v>0.56999999999999995</v>
      </c>
    </row>
    <row r="1341" spans="1:10" x14ac:dyDescent="0.2">
      <c r="A1341" s="79" t="s">
        <v>341</v>
      </c>
      <c r="B1341" s="80" t="s">
        <v>1053</v>
      </c>
      <c r="C1341" s="79" t="s">
        <v>49</v>
      </c>
      <c r="D1341" s="79" t="s">
        <v>1054</v>
      </c>
      <c r="E1341" s="244" t="s">
        <v>377</v>
      </c>
      <c r="F1341" s="244"/>
      <c r="G1341" s="81" t="s">
        <v>340</v>
      </c>
      <c r="H1341" s="82">
        <v>0.4365</v>
      </c>
      <c r="I1341" s="83">
        <v>17.25</v>
      </c>
      <c r="J1341" s="83">
        <v>7.52</v>
      </c>
    </row>
    <row r="1342" spans="1:10" ht="25.5" x14ac:dyDescent="0.2">
      <c r="A1342" s="79" t="s">
        <v>341</v>
      </c>
      <c r="B1342" s="80" t="s">
        <v>1025</v>
      </c>
      <c r="C1342" s="79" t="s">
        <v>49</v>
      </c>
      <c r="D1342" s="79" t="s">
        <v>1026</v>
      </c>
      <c r="E1342" s="244" t="s">
        <v>377</v>
      </c>
      <c r="F1342" s="244"/>
      <c r="G1342" s="81" t="s">
        <v>438</v>
      </c>
      <c r="H1342" s="82">
        <v>5.6283000000000003</v>
      </c>
      <c r="I1342" s="83">
        <v>2.65</v>
      </c>
      <c r="J1342" s="83">
        <v>14.91</v>
      </c>
    </row>
    <row r="1343" spans="1:10" ht="0.95" customHeight="1" x14ac:dyDescent="0.2">
      <c r="A1343" s="79" t="s">
        <v>341</v>
      </c>
      <c r="B1343" s="80" t="s">
        <v>723</v>
      </c>
      <c r="C1343" s="79" t="s">
        <v>338</v>
      </c>
      <c r="D1343" s="79" t="s">
        <v>724</v>
      </c>
      <c r="E1343" s="244" t="s">
        <v>533</v>
      </c>
      <c r="F1343" s="244"/>
      <c r="G1343" s="81" t="s">
        <v>534</v>
      </c>
      <c r="H1343" s="82">
        <v>0.48770000000000002</v>
      </c>
      <c r="I1343" s="83">
        <v>43.35</v>
      </c>
      <c r="J1343" s="83">
        <v>21.14</v>
      </c>
    </row>
    <row r="1344" spans="1:10" ht="18" customHeight="1" x14ac:dyDescent="0.2">
      <c r="A1344" s="79" t="s">
        <v>341</v>
      </c>
      <c r="B1344" s="80" t="s">
        <v>1039</v>
      </c>
      <c r="C1344" s="79" t="s">
        <v>338</v>
      </c>
      <c r="D1344" s="79" t="s">
        <v>1040</v>
      </c>
      <c r="E1344" s="244" t="s">
        <v>533</v>
      </c>
      <c r="F1344" s="244"/>
      <c r="G1344" s="81" t="s">
        <v>534</v>
      </c>
      <c r="H1344" s="82">
        <v>6.6349999999999998</v>
      </c>
      <c r="I1344" s="83">
        <v>1.99</v>
      </c>
      <c r="J1344" s="83">
        <v>13.2</v>
      </c>
    </row>
    <row r="1345" spans="1:10" ht="24" customHeight="1" x14ac:dyDescent="0.2">
      <c r="A1345" s="79" t="s">
        <v>341</v>
      </c>
      <c r="B1345" s="80" t="s">
        <v>725</v>
      </c>
      <c r="C1345" s="79" t="s">
        <v>338</v>
      </c>
      <c r="D1345" s="79" t="s">
        <v>726</v>
      </c>
      <c r="E1345" s="244" t="s">
        <v>533</v>
      </c>
      <c r="F1345" s="244"/>
      <c r="G1345" s="81" t="s">
        <v>539</v>
      </c>
      <c r="H1345" s="82">
        <v>0.70430000000000004</v>
      </c>
      <c r="I1345" s="83">
        <v>39.81</v>
      </c>
      <c r="J1345" s="83">
        <v>28.03</v>
      </c>
    </row>
    <row r="1346" spans="1:10" ht="24" customHeight="1" x14ac:dyDescent="0.2">
      <c r="A1346" s="79" t="s">
        <v>341</v>
      </c>
      <c r="B1346" s="80" t="s">
        <v>1041</v>
      </c>
      <c r="C1346" s="79" t="s">
        <v>338</v>
      </c>
      <c r="D1346" s="79" t="s">
        <v>1042</v>
      </c>
      <c r="E1346" s="244" t="s">
        <v>533</v>
      </c>
      <c r="F1346" s="244"/>
      <c r="G1346" s="81" t="s">
        <v>539</v>
      </c>
      <c r="H1346" s="82">
        <v>18.246200000000002</v>
      </c>
      <c r="I1346" s="83">
        <v>0.36</v>
      </c>
      <c r="J1346" s="83">
        <v>6.56</v>
      </c>
    </row>
    <row r="1347" spans="1:10" ht="24" customHeight="1" x14ac:dyDescent="0.2">
      <c r="A1347" s="84"/>
      <c r="B1347" s="84"/>
      <c r="C1347" s="84"/>
      <c r="D1347" s="84"/>
      <c r="E1347" s="84" t="s">
        <v>344</v>
      </c>
      <c r="F1347" s="85">
        <v>568.29696745562126</v>
      </c>
      <c r="G1347" s="84" t="s">
        <v>345</v>
      </c>
      <c r="H1347" s="85">
        <v>661.04</v>
      </c>
      <c r="I1347" s="84" t="s">
        <v>346</v>
      </c>
      <c r="J1347" s="85">
        <v>1229.3399999999999</v>
      </c>
    </row>
    <row r="1348" spans="1:10" ht="15" thickBot="1" x14ac:dyDescent="0.25">
      <c r="A1348" s="84"/>
      <c r="B1348" s="84"/>
      <c r="C1348" s="84"/>
      <c r="D1348" s="84"/>
      <c r="E1348" s="84" t="s">
        <v>347</v>
      </c>
      <c r="F1348" s="85">
        <v>700.54</v>
      </c>
      <c r="G1348" s="84"/>
      <c r="H1348" s="245" t="s">
        <v>348</v>
      </c>
      <c r="I1348" s="245"/>
      <c r="J1348" s="85">
        <v>3358.14</v>
      </c>
    </row>
    <row r="1349" spans="1:10" ht="15" thickTop="1" x14ac:dyDescent="0.2">
      <c r="A1349" s="72"/>
      <c r="B1349" s="72"/>
      <c r="C1349" s="72"/>
      <c r="D1349" s="72"/>
      <c r="E1349" s="72"/>
      <c r="F1349" s="72"/>
      <c r="G1349" s="72"/>
      <c r="H1349" s="72"/>
      <c r="I1349" s="72"/>
      <c r="J1349" s="72"/>
    </row>
    <row r="1350" spans="1:10" ht="0.95" customHeight="1" x14ac:dyDescent="0.2">
      <c r="A1350" s="86"/>
      <c r="B1350" s="87" t="s">
        <v>329</v>
      </c>
      <c r="C1350" s="86" t="s">
        <v>330</v>
      </c>
      <c r="D1350" s="86" t="s">
        <v>331</v>
      </c>
      <c r="E1350" s="246" t="s">
        <v>332</v>
      </c>
      <c r="F1350" s="246"/>
      <c r="G1350" s="88" t="s">
        <v>333</v>
      </c>
      <c r="H1350" s="87" t="s">
        <v>334</v>
      </c>
      <c r="I1350" s="87" t="s">
        <v>335</v>
      </c>
      <c r="J1350" s="87" t="s">
        <v>258</v>
      </c>
    </row>
    <row r="1351" spans="1:10" ht="18" customHeight="1" x14ac:dyDescent="0.2">
      <c r="A1351" s="67" t="s">
        <v>336</v>
      </c>
      <c r="B1351" s="68" t="s">
        <v>563</v>
      </c>
      <c r="C1351" s="67" t="s">
        <v>49</v>
      </c>
      <c r="D1351" s="67" t="s">
        <v>564</v>
      </c>
      <c r="E1351" s="247" t="s">
        <v>339</v>
      </c>
      <c r="F1351" s="247"/>
      <c r="G1351" s="69" t="s">
        <v>95</v>
      </c>
      <c r="H1351" s="70">
        <v>1</v>
      </c>
      <c r="I1351" s="71">
        <v>52.81</v>
      </c>
      <c r="J1351" s="71">
        <v>52.81</v>
      </c>
    </row>
    <row r="1352" spans="1:10" ht="24" customHeight="1" x14ac:dyDescent="0.2">
      <c r="A1352" s="79" t="s">
        <v>341</v>
      </c>
      <c r="B1352" s="80" t="s">
        <v>600</v>
      </c>
      <c r="C1352" s="79" t="s">
        <v>49</v>
      </c>
      <c r="D1352" s="79" t="s">
        <v>601</v>
      </c>
      <c r="E1352" s="244" t="s">
        <v>377</v>
      </c>
      <c r="F1352" s="244"/>
      <c r="G1352" s="81" t="s">
        <v>438</v>
      </c>
      <c r="H1352" s="82">
        <v>2.2749999999999999</v>
      </c>
      <c r="I1352" s="83">
        <v>8.58</v>
      </c>
      <c r="J1352" s="83">
        <v>19.510000000000002</v>
      </c>
    </row>
    <row r="1353" spans="1:10" ht="24" customHeight="1" x14ac:dyDescent="0.2">
      <c r="A1353" s="79" t="s">
        <v>341</v>
      </c>
      <c r="B1353" s="80" t="s">
        <v>441</v>
      </c>
      <c r="C1353" s="79" t="s">
        <v>49</v>
      </c>
      <c r="D1353" s="79" t="s">
        <v>442</v>
      </c>
      <c r="E1353" s="244" t="s">
        <v>377</v>
      </c>
      <c r="F1353" s="244"/>
      <c r="G1353" s="81" t="s">
        <v>438</v>
      </c>
      <c r="H1353" s="82">
        <v>1.665</v>
      </c>
      <c r="I1353" s="83">
        <v>20</v>
      </c>
      <c r="J1353" s="83">
        <v>33.299999999999997</v>
      </c>
    </row>
    <row r="1354" spans="1:10" ht="24" customHeight="1" x14ac:dyDescent="0.2">
      <c r="A1354" s="84"/>
      <c r="B1354" s="84"/>
      <c r="C1354" s="84"/>
      <c r="D1354" s="84"/>
      <c r="E1354" s="84" t="s">
        <v>344</v>
      </c>
      <c r="F1354" s="85">
        <v>0</v>
      </c>
      <c r="G1354" s="84" t="s">
        <v>345</v>
      </c>
      <c r="H1354" s="85">
        <v>0</v>
      </c>
      <c r="I1354" s="84" t="s">
        <v>346</v>
      </c>
      <c r="J1354" s="85">
        <v>0</v>
      </c>
    </row>
    <row r="1355" spans="1:10" ht="24" customHeight="1" thickBot="1" x14ac:dyDescent="0.25">
      <c r="A1355" s="84"/>
      <c r="B1355" s="84"/>
      <c r="C1355" s="84"/>
      <c r="D1355" s="84"/>
      <c r="E1355" s="84" t="s">
        <v>347</v>
      </c>
      <c r="F1355" s="85">
        <v>13.92</v>
      </c>
      <c r="G1355" s="84"/>
      <c r="H1355" s="245" t="s">
        <v>348</v>
      </c>
      <c r="I1355" s="245"/>
      <c r="J1355" s="85">
        <v>66.73</v>
      </c>
    </row>
    <row r="1356" spans="1:10" ht="24" customHeight="1" thickTop="1" x14ac:dyDescent="0.2">
      <c r="A1356" s="72"/>
      <c r="B1356" s="72"/>
      <c r="C1356" s="72"/>
      <c r="D1356" s="72"/>
      <c r="E1356" s="72"/>
      <c r="F1356" s="72"/>
      <c r="G1356" s="72"/>
      <c r="H1356" s="72"/>
      <c r="I1356" s="72"/>
      <c r="J1356" s="72"/>
    </row>
    <row r="1357" spans="1:10" ht="24" customHeight="1" x14ac:dyDescent="0.2">
      <c r="A1357" s="86"/>
      <c r="B1357" s="87" t="s">
        <v>329</v>
      </c>
      <c r="C1357" s="86" t="s">
        <v>330</v>
      </c>
      <c r="D1357" s="86" t="s">
        <v>331</v>
      </c>
      <c r="E1357" s="246" t="s">
        <v>332</v>
      </c>
      <c r="F1357" s="246"/>
      <c r="G1357" s="88" t="s">
        <v>333</v>
      </c>
      <c r="H1357" s="87" t="s">
        <v>334</v>
      </c>
      <c r="I1357" s="87" t="s">
        <v>335</v>
      </c>
      <c r="J1357" s="87" t="s">
        <v>258</v>
      </c>
    </row>
    <row r="1358" spans="1:10" ht="24" customHeight="1" x14ac:dyDescent="0.2">
      <c r="A1358" s="67" t="s">
        <v>336</v>
      </c>
      <c r="B1358" s="68" t="s">
        <v>446</v>
      </c>
      <c r="C1358" s="67" t="s">
        <v>49</v>
      </c>
      <c r="D1358" s="67" t="s">
        <v>447</v>
      </c>
      <c r="E1358" s="247" t="s">
        <v>339</v>
      </c>
      <c r="F1358" s="247"/>
      <c r="G1358" s="69" t="s">
        <v>365</v>
      </c>
      <c r="H1358" s="70">
        <v>1</v>
      </c>
      <c r="I1358" s="71">
        <v>23.32</v>
      </c>
      <c r="J1358" s="71">
        <v>23.32</v>
      </c>
    </row>
    <row r="1359" spans="1:10" ht="24" customHeight="1" x14ac:dyDescent="0.2">
      <c r="A1359" s="79" t="s">
        <v>362</v>
      </c>
      <c r="B1359" s="80" t="s">
        <v>1001</v>
      </c>
      <c r="C1359" s="79" t="s">
        <v>49</v>
      </c>
      <c r="D1359" s="79" t="s">
        <v>1002</v>
      </c>
      <c r="E1359" s="244" t="s">
        <v>339</v>
      </c>
      <c r="F1359" s="244"/>
      <c r="G1359" s="81" t="s">
        <v>365</v>
      </c>
      <c r="H1359" s="82">
        <v>1</v>
      </c>
      <c r="I1359" s="83">
        <v>0.17</v>
      </c>
      <c r="J1359" s="83">
        <v>0.17</v>
      </c>
    </row>
    <row r="1360" spans="1:10" ht="24" customHeight="1" x14ac:dyDescent="0.2">
      <c r="A1360" s="79" t="s">
        <v>341</v>
      </c>
      <c r="B1360" s="80" t="s">
        <v>854</v>
      </c>
      <c r="C1360" s="79" t="s">
        <v>49</v>
      </c>
      <c r="D1360" s="79" t="s">
        <v>855</v>
      </c>
      <c r="E1360" s="244" t="s">
        <v>423</v>
      </c>
      <c r="F1360" s="244"/>
      <c r="G1360" s="81" t="s">
        <v>365</v>
      </c>
      <c r="H1360" s="82">
        <v>1</v>
      </c>
      <c r="I1360" s="83">
        <v>2.37</v>
      </c>
      <c r="J1360" s="83">
        <v>2.37</v>
      </c>
    </row>
    <row r="1361" spans="1:10" ht="25.5" x14ac:dyDescent="0.2">
      <c r="A1361" s="79" t="s">
        <v>341</v>
      </c>
      <c r="B1361" s="80" t="s">
        <v>1055</v>
      </c>
      <c r="C1361" s="79" t="s">
        <v>49</v>
      </c>
      <c r="D1361" s="79" t="s">
        <v>1056</v>
      </c>
      <c r="E1361" s="244" t="s">
        <v>374</v>
      </c>
      <c r="F1361" s="244"/>
      <c r="G1361" s="81" t="s">
        <v>365</v>
      </c>
      <c r="H1361" s="82">
        <v>1</v>
      </c>
      <c r="I1361" s="83">
        <v>1.27</v>
      </c>
      <c r="J1361" s="83">
        <v>1.27</v>
      </c>
    </row>
    <row r="1362" spans="1:10" ht="25.5" x14ac:dyDescent="0.2">
      <c r="A1362" s="79" t="s">
        <v>341</v>
      </c>
      <c r="B1362" s="80" t="s">
        <v>1057</v>
      </c>
      <c r="C1362" s="79" t="s">
        <v>49</v>
      </c>
      <c r="D1362" s="79" t="s">
        <v>1058</v>
      </c>
      <c r="E1362" s="244" t="s">
        <v>374</v>
      </c>
      <c r="F1362" s="244"/>
      <c r="G1362" s="81" t="s">
        <v>365</v>
      </c>
      <c r="H1362" s="82">
        <v>1</v>
      </c>
      <c r="I1362" s="83">
        <v>1.33</v>
      </c>
      <c r="J1362" s="83">
        <v>1.33</v>
      </c>
    </row>
    <row r="1363" spans="1:10" ht="0.95" customHeight="1" x14ac:dyDescent="0.2">
      <c r="A1363" s="79" t="s">
        <v>341</v>
      </c>
      <c r="B1363" s="80" t="s">
        <v>421</v>
      </c>
      <c r="C1363" s="79" t="s">
        <v>49</v>
      </c>
      <c r="D1363" s="79" t="s">
        <v>422</v>
      </c>
      <c r="E1363" s="244" t="s">
        <v>423</v>
      </c>
      <c r="F1363" s="244"/>
      <c r="G1363" s="81" t="s">
        <v>365</v>
      </c>
      <c r="H1363" s="82">
        <v>1</v>
      </c>
      <c r="I1363" s="83">
        <v>0.55000000000000004</v>
      </c>
      <c r="J1363" s="83">
        <v>0.55000000000000004</v>
      </c>
    </row>
    <row r="1364" spans="1:10" ht="18" customHeight="1" x14ac:dyDescent="0.2">
      <c r="A1364" s="79" t="s">
        <v>341</v>
      </c>
      <c r="B1364" s="80" t="s">
        <v>1003</v>
      </c>
      <c r="C1364" s="79" t="s">
        <v>49</v>
      </c>
      <c r="D1364" s="79" t="s">
        <v>1004</v>
      </c>
      <c r="E1364" s="244" t="s">
        <v>418</v>
      </c>
      <c r="F1364" s="244"/>
      <c r="G1364" s="81" t="s">
        <v>365</v>
      </c>
      <c r="H1364" s="82">
        <v>1</v>
      </c>
      <c r="I1364" s="83">
        <v>16.649999999999999</v>
      </c>
      <c r="J1364" s="83">
        <v>16.649999999999999</v>
      </c>
    </row>
    <row r="1365" spans="1:10" ht="36" customHeight="1" x14ac:dyDescent="0.2">
      <c r="A1365" s="79" t="s">
        <v>341</v>
      </c>
      <c r="B1365" s="80" t="s">
        <v>424</v>
      </c>
      <c r="C1365" s="79" t="s">
        <v>49</v>
      </c>
      <c r="D1365" s="79" t="s">
        <v>425</v>
      </c>
      <c r="E1365" s="244" t="s">
        <v>426</v>
      </c>
      <c r="F1365" s="244"/>
      <c r="G1365" s="81" t="s">
        <v>365</v>
      </c>
      <c r="H1365" s="82">
        <v>1</v>
      </c>
      <c r="I1365" s="83">
        <v>0.06</v>
      </c>
      <c r="J1365" s="83">
        <v>0.06</v>
      </c>
    </row>
    <row r="1366" spans="1:10" ht="36" customHeight="1" x14ac:dyDescent="0.2">
      <c r="A1366" s="79" t="s">
        <v>341</v>
      </c>
      <c r="B1366" s="80" t="s">
        <v>860</v>
      </c>
      <c r="C1366" s="79" t="s">
        <v>49</v>
      </c>
      <c r="D1366" s="79" t="s">
        <v>861</v>
      </c>
      <c r="E1366" s="244" t="s">
        <v>343</v>
      </c>
      <c r="F1366" s="244"/>
      <c r="G1366" s="81" t="s">
        <v>365</v>
      </c>
      <c r="H1366" s="82">
        <v>1</v>
      </c>
      <c r="I1366" s="83">
        <v>0.92</v>
      </c>
      <c r="J1366" s="83">
        <v>0.92</v>
      </c>
    </row>
    <row r="1367" spans="1:10" ht="24" customHeight="1" x14ac:dyDescent="0.2">
      <c r="A1367" s="84"/>
      <c r="B1367" s="84"/>
      <c r="C1367" s="84"/>
      <c r="D1367" s="84"/>
      <c r="E1367" s="84" t="s">
        <v>344</v>
      </c>
      <c r="F1367" s="85">
        <v>7.7755178000000003</v>
      </c>
      <c r="G1367" s="84" t="s">
        <v>345</v>
      </c>
      <c r="H1367" s="85">
        <v>9.0399999999999991</v>
      </c>
      <c r="I1367" s="84" t="s">
        <v>346</v>
      </c>
      <c r="J1367" s="85">
        <v>16.82</v>
      </c>
    </row>
    <row r="1368" spans="1:10" ht="24" customHeight="1" thickBot="1" x14ac:dyDescent="0.25">
      <c r="A1368" s="84"/>
      <c r="B1368" s="84"/>
      <c r="C1368" s="84"/>
      <c r="D1368" s="84"/>
      <c r="E1368" s="84" t="s">
        <v>347</v>
      </c>
      <c r="F1368" s="85">
        <v>6.14</v>
      </c>
      <c r="G1368" s="84"/>
      <c r="H1368" s="245" t="s">
        <v>348</v>
      </c>
      <c r="I1368" s="245"/>
      <c r="J1368" s="85">
        <v>29.46</v>
      </c>
    </row>
    <row r="1369" spans="1:10" ht="15" thickTop="1" x14ac:dyDescent="0.2">
      <c r="A1369" s="72"/>
      <c r="B1369" s="72"/>
      <c r="C1369" s="72"/>
      <c r="D1369" s="72"/>
      <c r="E1369" s="72"/>
      <c r="F1369" s="72"/>
      <c r="G1369" s="72"/>
      <c r="H1369" s="72"/>
      <c r="I1369" s="72"/>
      <c r="J1369" s="72"/>
    </row>
    <row r="1370" spans="1:10" ht="15" x14ac:dyDescent="0.2">
      <c r="A1370" s="86"/>
      <c r="B1370" s="87" t="s">
        <v>329</v>
      </c>
      <c r="C1370" s="86" t="s">
        <v>330</v>
      </c>
      <c r="D1370" s="86" t="s">
        <v>331</v>
      </c>
      <c r="E1370" s="246" t="s">
        <v>332</v>
      </c>
      <c r="F1370" s="246"/>
      <c r="G1370" s="88" t="s">
        <v>333</v>
      </c>
      <c r="H1370" s="87" t="s">
        <v>334</v>
      </c>
      <c r="I1370" s="87" t="s">
        <v>335</v>
      </c>
      <c r="J1370" s="87" t="s">
        <v>258</v>
      </c>
    </row>
    <row r="1371" spans="1:10" ht="0.95" customHeight="1" x14ac:dyDescent="0.2">
      <c r="A1371" s="67" t="s">
        <v>336</v>
      </c>
      <c r="B1371" s="68" t="s">
        <v>552</v>
      </c>
      <c r="C1371" s="67" t="s">
        <v>49</v>
      </c>
      <c r="D1371" s="67" t="s">
        <v>553</v>
      </c>
      <c r="E1371" s="247" t="s">
        <v>554</v>
      </c>
      <c r="F1371" s="247"/>
      <c r="G1371" s="69" t="s">
        <v>95</v>
      </c>
      <c r="H1371" s="70">
        <v>1</v>
      </c>
      <c r="I1371" s="71">
        <v>40.729999999999997</v>
      </c>
      <c r="J1371" s="71">
        <v>40.729999999999997</v>
      </c>
    </row>
    <row r="1372" spans="1:10" ht="18" customHeight="1" x14ac:dyDescent="0.2">
      <c r="A1372" s="79" t="s">
        <v>362</v>
      </c>
      <c r="B1372" s="80" t="s">
        <v>886</v>
      </c>
      <c r="C1372" s="79" t="s">
        <v>49</v>
      </c>
      <c r="D1372" s="79" t="s">
        <v>887</v>
      </c>
      <c r="E1372" s="244" t="s">
        <v>339</v>
      </c>
      <c r="F1372" s="244"/>
      <c r="G1372" s="81" t="s">
        <v>361</v>
      </c>
      <c r="H1372" s="82">
        <v>1.4999999999999999E-2</v>
      </c>
      <c r="I1372" s="83">
        <v>586.35</v>
      </c>
      <c r="J1372" s="83">
        <v>8.7899999999999991</v>
      </c>
    </row>
    <row r="1373" spans="1:10" ht="36" customHeight="1" x14ac:dyDescent="0.2">
      <c r="A1373" s="79" t="s">
        <v>362</v>
      </c>
      <c r="B1373" s="80" t="s">
        <v>366</v>
      </c>
      <c r="C1373" s="79" t="s">
        <v>49</v>
      </c>
      <c r="D1373" s="79" t="s">
        <v>367</v>
      </c>
      <c r="E1373" s="244" t="s">
        <v>339</v>
      </c>
      <c r="F1373" s="244"/>
      <c r="G1373" s="81" t="s">
        <v>365</v>
      </c>
      <c r="H1373" s="82">
        <v>0.80300000000000005</v>
      </c>
      <c r="I1373" s="83">
        <v>17.54</v>
      </c>
      <c r="J1373" s="83">
        <v>14.08</v>
      </c>
    </row>
    <row r="1374" spans="1:10" ht="24" customHeight="1" x14ac:dyDescent="0.2">
      <c r="A1374" s="79" t="s">
        <v>362</v>
      </c>
      <c r="B1374" s="80" t="s">
        <v>370</v>
      </c>
      <c r="C1374" s="79" t="s">
        <v>49</v>
      </c>
      <c r="D1374" s="79" t="s">
        <v>371</v>
      </c>
      <c r="E1374" s="244" t="s">
        <v>339</v>
      </c>
      <c r="F1374" s="244"/>
      <c r="G1374" s="81" t="s">
        <v>365</v>
      </c>
      <c r="H1374" s="82">
        <v>0.8</v>
      </c>
      <c r="I1374" s="83">
        <v>22.33</v>
      </c>
      <c r="J1374" s="83">
        <v>17.86</v>
      </c>
    </row>
    <row r="1375" spans="1:10" ht="24" customHeight="1" x14ac:dyDescent="0.2">
      <c r="A1375" s="84"/>
      <c r="B1375" s="84"/>
      <c r="C1375" s="84"/>
      <c r="D1375" s="84"/>
      <c r="E1375" s="84" t="s">
        <v>344</v>
      </c>
      <c r="F1375" s="85">
        <v>11.080806213017752</v>
      </c>
      <c r="G1375" s="84" t="s">
        <v>345</v>
      </c>
      <c r="H1375" s="85">
        <v>12.89</v>
      </c>
      <c r="I1375" s="84" t="s">
        <v>346</v>
      </c>
      <c r="J1375" s="85">
        <v>23.97</v>
      </c>
    </row>
    <row r="1376" spans="1:10" ht="24" customHeight="1" thickBot="1" x14ac:dyDescent="0.25">
      <c r="A1376" s="84"/>
      <c r="B1376" s="84"/>
      <c r="C1376" s="84"/>
      <c r="D1376" s="84"/>
      <c r="E1376" s="84" t="s">
        <v>347</v>
      </c>
      <c r="F1376" s="85">
        <v>10.73</v>
      </c>
      <c r="G1376" s="84"/>
      <c r="H1376" s="245" t="s">
        <v>348</v>
      </c>
      <c r="I1376" s="245"/>
      <c r="J1376" s="85">
        <v>51.46</v>
      </c>
    </row>
    <row r="1377" spans="1:10" ht="36" customHeight="1" thickTop="1" x14ac:dyDescent="0.2">
      <c r="A1377" s="72"/>
      <c r="B1377" s="72"/>
      <c r="C1377" s="72"/>
      <c r="D1377" s="72"/>
      <c r="E1377" s="72"/>
      <c r="F1377" s="72"/>
      <c r="G1377" s="72"/>
      <c r="H1377" s="72"/>
      <c r="I1377" s="72"/>
      <c r="J1377" s="72"/>
    </row>
    <row r="1378" spans="1:10" ht="36" customHeight="1" x14ac:dyDescent="0.2">
      <c r="A1378" s="86"/>
      <c r="B1378" s="87" t="s">
        <v>329</v>
      </c>
      <c r="C1378" s="86" t="s">
        <v>330</v>
      </c>
      <c r="D1378" s="86" t="s">
        <v>331</v>
      </c>
      <c r="E1378" s="246" t="s">
        <v>332</v>
      </c>
      <c r="F1378" s="246"/>
      <c r="G1378" s="88" t="s">
        <v>333</v>
      </c>
      <c r="H1378" s="87" t="s">
        <v>334</v>
      </c>
      <c r="I1378" s="87" t="s">
        <v>335</v>
      </c>
      <c r="J1378" s="87" t="s">
        <v>258</v>
      </c>
    </row>
    <row r="1379" spans="1:10" ht="25.5" x14ac:dyDescent="0.2">
      <c r="A1379" s="67" t="s">
        <v>336</v>
      </c>
      <c r="B1379" s="68" t="s">
        <v>933</v>
      </c>
      <c r="C1379" s="67" t="s">
        <v>49</v>
      </c>
      <c r="D1379" s="67" t="s">
        <v>934</v>
      </c>
      <c r="E1379" s="247" t="s">
        <v>467</v>
      </c>
      <c r="F1379" s="247"/>
      <c r="G1379" s="69" t="s">
        <v>361</v>
      </c>
      <c r="H1379" s="70">
        <v>1</v>
      </c>
      <c r="I1379" s="71">
        <v>241.09</v>
      </c>
      <c r="J1379" s="71">
        <v>241.09</v>
      </c>
    </row>
    <row r="1380" spans="1:10" ht="25.5" x14ac:dyDescent="0.2">
      <c r="A1380" s="79" t="s">
        <v>362</v>
      </c>
      <c r="B1380" s="80" t="s">
        <v>366</v>
      </c>
      <c r="C1380" s="79" t="s">
        <v>49</v>
      </c>
      <c r="D1380" s="79" t="s">
        <v>367</v>
      </c>
      <c r="E1380" s="244" t="s">
        <v>339</v>
      </c>
      <c r="F1380" s="244"/>
      <c r="G1380" s="81" t="s">
        <v>365</v>
      </c>
      <c r="H1380" s="82">
        <v>3.7406999999999999</v>
      </c>
      <c r="I1380" s="83">
        <v>17.54</v>
      </c>
      <c r="J1380" s="83">
        <v>65.61</v>
      </c>
    </row>
    <row r="1381" spans="1:10" ht="0.95" customHeight="1" x14ac:dyDescent="0.2">
      <c r="A1381" s="79" t="s">
        <v>362</v>
      </c>
      <c r="B1381" s="80" t="s">
        <v>370</v>
      </c>
      <c r="C1381" s="79" t="s">
        <v>49</v>
      </c>
      <c r="D1381" s="79" t="s">
        <v>371</v>
      </c>
      <c r="E1381" s="244" t="s">
        <v>339</v>
      </c>
      <c r="F1381" s="244"/>
      <c r="G1381" s="81" t="s">
        <v>365</v>
      </c>
      <c r="H1381" s="82">
        <v>2.4937999999999998</v>
      </c>
      <c r="I1381" s="83">
        <v>22.33</v>
      </c>
      <c r="J1381" s="83">
        <v>55.68</v>
      </c>
    </row>
    <row r="1382" spans="1:10" ht="18" customHeight="1" x14ac:dyDescent="0.2">
      <c r="A1382" s="79" t="s">
        <v>341</v>
      </c>
      <c r="B1382" s="80" t="s">
        <v>1059</v>
      </c>
      <c r="C1382" s="79" t="s">
        <v>49</v>
      </c>
      <c r="D1382" s="79" t="s">
        <v>1060</v>
      </c>
      <c r="E1382" s="244" t="s">
        <v>377</v>
      </c>
      <c r="F1382" s="244"/>
      <c r="G1382" s="81" t="s">
        <v>361</v>
      </c>
      <c r="H1382" s="82">
        <v>1.1000000000000001</v>
      </c>
      <c r="I1382" s="83">
        <v>103.36</v>
      </c>
      <c r="J1382" s="83">
        <v>113.69</v>
      </c>
    </row>
    <row r="1383" spans="1:10" ht="36" customHeight="1" x14ac:dyDescent="0.2">
      <c r="A1383" s="79" t="s">
        <v>341</v>
      </c>
      <c r="B1383" s="80" t="s">
        <v>1061</v>
      </c>
      <c r="C1383" s="79" t="s">
        <v>338</v>
      </c>
      <c r="D1383" s="79" t="s">
        <v>1062</v>
      </c>
      <c r="E1383" s="244" t="s">
        <v>533</v>
      </c>
      <c r="F1383" s="244"/>
      <c r="G1383" s="81" t="s">
        <v>534</v>
      </c>
      <c r="H1383" s="82">
        <v>7.1800000000000003E-2</v>
      </c>
      <c r="I1383" s="83">
        <v>47.7</v>
      </c>
      <c r="J1383" s="83">
        <v>3.42</v>
      </c>
    </row>
    <row r="1384" spans="1:10" ht="24" customHeight="1" x14ac:dyDescent="0.2">
      <c r="A1384" s="79" t="s">
        <v>341</v>
      </c>
      <c r="B1384" s="80" t="s">
        <v>1063</v>
      </c>
      <c r="C1384" s="79" t="s">
        <v>338</v>
      </c>
      <c r="D1384" s="79" t="s">
        <v>1064</v>
      </c>
      <c r="E1384" s="244" t="s">
        <v>533</v>
      </c>
      <c r="F1384" s="244"/>
      <c r="G1384" s="81" t="s">
        <v>539</v>
      </c>
      <c r="H1384" s="82">
        <v>6.6600000000000006E-2</v>
      </c>
      <c r="I1384" s="83">
        <v>40.5</v>
      </c>
      <c r="J1384" s="83">
        <v>2.69</v>
      </c>
    </row>
    <row r="1385" spans="1:10" ht="36" customHeight="1" x14ac:dyDescent="0.2">
      <c r="A1385" s="84"/>
      <c r="B1385" s="84"/>
      <c r="C1385" s="84"/>
      <c r="D1385" s="84"/>
      <c r="E1385" s="84" t="s">
        <v>344</v>
      </c>
      <c r="F1385" s="85">
        <v>40.611131656804737</v>
      </c>
      <c r="G1385" s="84" t="s">
        <v>345</v>
      </c>
      <c r="H1385" s="85">
        <v>47.24</v>
      </c>
      <c r="I1385" s="84" t="s">
        <v>346</v>
      </c>
      <c r="J1385" s="85">
        <v>87.85</v>
      </c>
    </row>
    <row r="1386" spans="1:10" ht="24" customHeight="1" thickBot="1" x14ac:dyDescent="0.25">
      <c r="A1386" s="84"/>
      <c r="B1386" s="84"/>
      <c r="C1386" s="84"/>
      <c r="D1386" s="84"/>
      <c r="E1386" s="84" t="s">
        <v>347</v>
      </c>
      <c r="F1386" s="85">
        <v>63.55</v>
      </c>
      <c r="G1386" s="84"/>
      <c r="H1386" s="245" t="s">
        <v>348</v>
      </c>
      <c r="I1386" s="245"/>
      <c r="J1386" s="85">
        <v>304.64</v>
      </c>
    </row>
    <row r="1387" spans="1:10" ht="24" customHeight="1" thickTop="1" x14ac:dyDescent="0.2">
      <c r="A1387" s="72"/>
      <c r="B1387" s="72"/>
      <c r="C1387" s="72"/>
      <c r="D1387" s="72"/>
      <c r="E1387" s="72"/>
      <c r="F1387" s="72"/>
      <c r="G1387" s="72"/>
      <c r="H1387" s="72"/>
      <c r="I1387" s="72"/>
      <c r="J1387" s="72"/>
    </row>
    <row r="1388" spans="1:10" ht="15" x14ac:dyDescent="0.2">
      <c r="A1388" s="86"/>
      <c r="B1388" s="87" t="s">
        <v>329</v>
      </c>
      <c r="C1388" s="86" t="s">
        <v>330</v>
      </c>
      <c r="D1388" s="86" t="s">
        <v>331</v>
      </c>
      <c r="E1388" s="246" t="s">
        <v>332</v>
      </c>
      <c r="F1388" s="246"/>
      <c r="G1388" s="88" t="s">
        <v>333</v>
      </c>
      <c r="H1388" s="87" t="s">
        <v>334</v>
      </c>
      <c r="I1388" s="87" t="s">
        <v>335</v>
      </c>
      <c r="J1388" s="87" t="s">
        <v>258</v>
      </c>
    </row>
    <row r="1389" spans="1:10" ht="25.5" x14ac:dyDescent="0.2">
      <c r="A1389" s="67" t="s">
        <v>336</v>
      </c>
      <c r="B1389" s="68" t="s">
        <v>1065</v>
      </c>
      <c r="C1389" s="67" t="s">
        <v>72</v>
      </c>
      <c r="D1389" s="67" t="s">
        <v>1066</v>
      </c>
      <c r="E1389" s="247" t="s">
        <v>824</v>
      </c>
      <c r="F1389" s="247"/>
      <c r="G1389" s="69" t="s">
        <v>95</v>
      </c>
      <c r="H1389" s="70">
        <v>1</v>
      </c>
      <c r="I1389" s="71">
        <v>15.03</v>
      </c>
      <c r="J1389" s="71">
        <v>15.03</v>
      </c>
    </row>
    <row r="1390" spans="1:10" ht="0.95" customHeight="1" x14ac:dyDescent="0.2">
      <c r="A1390" s="79" t="s">
        <v>362</v>
      </c>
      <c r="B1390" s="80" t="s">
        <v>366</v>
      </c>
      <c r="C1390" s="79" t="s">
        <v>49</v>
      </c>
      <c r="D1390" s="79" t="s">
        <v>367</v>
      </c>
      <c r="E1390" s="244" t="s">
        <v>339</v>
      </c>
      <c r="F1390" s="244"/>
      <c r="G1390" s="81" t="s">
        <v>365</v>
      </c>
      <c r="H1390" s="82">
        <v>0.2</v>
      </c>
      <c r="I1390" s="83">
        <v>17.54</v>
      </c>
      <c r="J1390" s="83">
        <v>3.5</v>
      </c>
    </row>
    <row r="1391" spans="1:10" ht="18" customHeight="1" x14ac:dyDescent="0.2">
      <c r="A1391" s="79" t="s">
        <v>341</v>
      </c>
      <c r="B1391" s="80" t="s">
        <v>1067</v>
      </c>
      <c r="C1391" s="79" t="s">
        <v>72</v>
      </c>
      <c r="D1391" s="79" t="s">
        <v>1068</v>
      </c>
      <c r="E1391" s="244" t="s">
        <v>377</v>
      </c>
      <c r="F1391" s="244"/>
      <c r="G1391" s="81" t="s">
        <v>1069</v>
      </c>
      <c r="H1391" s="82">
        <v>0.18</v>
      </c>
      <c r="I1391" s="83">
        <v>23.92</v>
      </c>
      <c r="J1391" s="83">
        <v>4.3</v>
      </c>
    </row>
    <row r="1392" spans="1:10" ht="36" customHeight="1" x14ac:dyDescent="0.2">
      <c r="A1392" s="79" t="s">
        <v>341</v>
      </c>
      <c r="B1392" s="80" t="s">
        <v>1070</v>
      </c>
      <c r="C1392" s="79" t="s">
        <v>49</v>
      </c>
      <c r="D1392" s="79" t="s">
        <v>1071</v>
      </c>
      <c r="E1392" s="244" t="s">
        <v>377</v>
      </c>
      <c r="F1392" s="244"/>
      <c r="G1392" s="81" t="s">
        <v>132</v>
      </c>
      <c r="H1392" s="82">
        <v>0.3</v>
      </c>
      <c r="I1392" s="83">
        <v>1.9</v>
      </c>
      <c r="J1392" s="83">
        <v>0.56999999999999995</v>
      </c>
    </row>
    <row r="1393" spans="1:10" ht="36" customHeight="1" x14ac:dyDescent="0.2">
      <c r="A1393" s="79" t="s">
        <v>341</v>
      </c>
      <c r="B1393" s="80" t="s">
        <v>1003</v>
      </c>
      <c r="C1393" s="79" t="s">
        <v>49</v>
      </c>
      <c r="D1393" s="79" t="s">
        <v>1004</v>
      </c>
      <c r="E1393" s="244" t="s">
        <v>418</v>
      </c>
      <c r="F1393" s="244"/>
      <c r="G1393" s="81" t="s">
        <v>365</v>
      </c>
      <c r="H1393" s="82">
        <v>0.4</v>
      </c>
      <c r="I1393" s="83">
        <v>16.649999999999999</v>
      </c>
      <c r="J1393" s="83">
        <v>6.66</v>
      </c>
    </row>
    <row r="1394" spans="1:10" ht="36" customHeight="1" x14ac:dyDescent="0.2">
      <c r="A1394" s="84"/>
      <c r="B1394" s="84"/>
      <c r="C1394" s="84"/>
      <c r="D1394" s="84"/>
      <c r="E1394" s="84" t="s">
        <v>344</v>
      </c>
      <c r="F1394" s="85">
        <v>4.2067307692307692</v>
      </c>
      <c r="G1394" s="84" t="s">
        <v>345</v>
      </c>
      <c r="H1394" s="85">
        <v>4.8899999999999997</v>
      </c>
      <c r="I1394" s="84" t="s">
        <v>346</v>
      </c>
      <c r="J1394" s="85">
        <v>9.1</v>
      </c>
    </row>
    <row r="1395" spans="1:10" ht="15" thickBot="1" x14ac:dyDescent="0.25">
      <c r="A1395" s="84"/>
      <c r="B1395" s="84"/>
      <c r="C1395" s="84"/>
      <c r="D1395" s="84"/>
      <c r="E1395" s="84" t="s">
        <v>347</v>
      </c>
      <c r="F1395" s="85">
        <v>3.96</v>
      </c>
      <c r="G1395" s="84"/>
      <c r="H1395" s="245" t="s">
        <v>348</v>
      </c>
      <c r="I1395" s="245"/>
      <c r="J1395" s="85">
        <v>18.989999999999998</v>
      </c>
    </row>
    <row r="1396" spans="1:10" ht="15" thickTop="1" x14ac:dyDescent="0.2">
      <c r="A1396" s="72"/>
      <c r="B1396" s="72"/>
      <c r="C1396" s="72"/>
      <c r="D1396" s="72"/>
      <c r="E1396" s="72"/>
      <c r="F1396" s="72"/>
      <c r="G1396" s="72"/>
      <c r="H1396" s="72"/>
      <c r="I1396" s="72"/>
      <c r="J1396" s="72"/>
    </row>
    <row r="1397" spans="1:10" ht="0.95" customHeight="1" x14ac:dyDescent="0.2">
      <c r="A1397" s="86"/>
      <c r="B1397" s="87" t="s">
        <v>329</v>
      </c>
      <c r="C1397" s="86" t="s">
        <v>330</v>
      </c>
      <c r="D1397" s="86" t="s">
        <v>331</v>
      </c>
      <c r="E1397" s="246" t="s">
        <v>332</v>
      </c>
      <c r="F1397" s="246"/>
      <c r="G1397" s="88" t="s">
        <v>333</v>
      </c>
      <c r="H1397" s="87" t="s">
        <v>334</v>
      </c>
      <c r="I1397" s="87" t="s">
        <v>335</v>
      </c>
      <c r="J1397" s="87" t="s">
        <v>258</v>
      </c>
    </row>
    <row r="1398" spans="1:10" ht="18" customHeight="1" x14ac:dyDescent="0.2">
      <c r="A1398" s="67" t="s">
        <v>336</v>
      </c>
      <c r="B1398" s="68" t="s">
        <v>822</v>
      </c>
      <c r="C1398" s="67" t="s">
        <v>72</v>
      </c>
      <c r="D1398" s="67" t="s">
        <v>823</v>
      </c>
      <c r="E1398" s="247" t="s">
        <v>824</v>
      </c>
      <c r="F1398" s="247"/>
      <c r="G1398" s="69" t="s">
        <v>95</v>
      </c>
      <c r="H1398" s="70">
        <v>1</v>
      </c>
      <c r="I1398" s="71">
        <v>22.93</v>
      </c>
      <c r="J1398" s="71">
        <v>22.93</v>
      </c>
    </row>
    <row r="1399" spans="1:10" ht="36" customHeight="1" x14ac:dyDescent="0.2">
      <c r="A1399" s="79" t="s">
        <v>362</v>
      </c>
      <c r="B1399" s="80" t="s">
        <v>1072</v>
      </c>
      <c r="C1399" s="79" t="s">
        <v>72</v>
      </c>
      <c r="D1399" s="79" t="s">
        <v>1073</v>
      </c>
      <c r="E1399" s="244" t="s">
        <v>824</v>
      </c>
      <c r="F1399" s="244"/>
      <c r="G1399" s="81" t="s">
        <v>95</v>
      </c>
      <c r="H1399" s="82">
        <v>1</v>
      </c>
      <c r="I1399" s="83">
        <v>7.9</v>
      </c>
      <c r="J1399" s="83">
        <v>7.9</v>
      </c>
    </row>
    <row r="1400" spans="1:10" ht="24" customHeight="1" x14ac:dyDescent="0.2">
      <c r="A1400" s="79" t="s">
        <v>362</v>
      </c>
      <c r="B1400" s="80" t="s">
        <v>1065</v>
      </c>
      <c r="C1400" s="79" t="s">
        <v>72</v>
      </c>
      <c r="D1400" s="79" t="s">
        <v>1066</v>
      </c>
      <c r="E1400" s="244" t="s">
        <v>824</v>
      </c>
      <c r="F1400" s="244"/>
      <c r="G1400" s="81" t="s">
        <v>95</v>
      </c>
      <c r="H1400" s="82">
        <v>1</v>
      </c>
      <c r="I1400" s="83">
        <v>15.03</v>
      </c>
      <c r="J1400" s="83">
        <v>15.03</v>
      </c>
    </row>
    <row r="1401" spans="1:10" ht="24" customHeight="1" x14ac:dyDescent="0.2">
      <c r="A1401" s="84"/>
      <c r="B1401" s="84"/>
      <c r="C1401" s="84"/>
      <c r="D1401" s="84"/>
      <c r="E1401" s="84" t="s">
        <v>344</v>
      </c>
      <c r="F1401" s="85">
        <v>6.3100962000000003</v>
      </c>
      <c r="G1401" s="84" t="s">
        <v>345</v>
      </c>
      <c r="H1401" s="85">
        <v>7.34</v>
      </c>
      <c r="I1401" s="84" t="s">
        <v>346</v>
      </c>
      <c r="J1401" s="85">
        <v>13.65</v>
      </c>
    </row>
    <row r="1402" spans="1:10" ht="24" customHeight="1" thickBot="1" x14ac:dyDescent="0.25">
      <c r="A1402" s="84"/>
      <c r="B1402" s="84"/>
      <c r="C1402" s="84"/>
      <c r="D1402" s="84"/>
      <c r="E1402" s="84" t="s">
        <v>347</v>
      </c>
      <c r="F1402" s="85">
        <v>6.04</v>
      </c>
      <c r="G1402" s="84"/>
      <c r="H1402" s="245" t="s">
        <v>348</v>
      </c>
      <c r="I1402" s="245"/>
      <c r="J1402" s="85">
        <v>28.97</v>
      </c>
    </row>
    <row r="1403" spans="1:10" ht="24" customHeight="1" thickTop="1" x14ac:dyDescent="0.2">
      <c r="A1403" s="72"/>
      <c r="B1403" s="72"/>
      <c r="C1403" s="72"/>
      <c r="D1403" s="72"/>
      <c r="E1403" s="72"/>
      <c r="F1403" s="72"/>
      <c r="G1403" s="72"/>
      <c r="H1403" s="72"/>
      <c r="I1403" s="72"/>
      <c r="J1403" s="72"/>
    </row>
    <row r="1404" spans="1:10" ht="15" x14ac:dyDescent="0.2">
      <c r="A1404" s="86"/>
      <c r="B1404" s="87" t="s">
        <v>329</v>
      </c>
      <c r="C1404" s="86" t="s">
        <v>330</v>
      </c>
      <c r="D1404" s="86" t="s">
        <v>331</v>
      </c>
      <c r="E1404" s="246" t="s">
        <v>332</v>
      </c>
      <c r="F1404" s="246"/>
      <c r="G1404" s="88" t="s">
        <v>333</v>
      </c>
      <c r="H1404" s="87" t="s">
        <v>334</v>
      </c>
      <c r="I1404" s="87" t="s">
        <v>335</v>
      </c>
      <c r="J1404" s="87" t="s">
        <v>258</v>
      </c>
    </row>
    <row r="1405" spans="1:10" ht="25.5" x14ac:dyDescent="0.2">
      <c r="A1405" s="67" t="s">
        <v>336</v>
      </c>
      <c r="B1405" s="68" t="s">
        <v>1072</v>
      </c>
      <c r="C1405" s="67" t="s">
        <v>72</v>
      </c>
      <c r="D1405" s="67" t="s">
        <v>1073</v>
      </c>
      <c r="E1405" s="247" t="s">
        <v>824</v>
      </c>
      <c r="F1405" s="247"/>
      <c r="G1405" s="69" t="s">
        <v>95</v>
      </c>
      <c r="H1405" s="70">
        <v>1</v>
      </c>
      <c r="I1405" s="71">
        <v>7.9</v>
      </c>
      <c r="J1405" s="71">
        <v>7.9</v>
      </c>
    </row>
    <row r="1406" spans="1:10" ht="0.95" customHeight="1" x14ac:dyDescent="0.2">
      <c r="A1406" s="79" t="s">
        <v>362</v>
      </c>
      <c r="B1406" s="80" t="s">
        <v>366</v>
      </c>
      <c r="C1406" s="79" t="s">
        <v>49</v>
      </c>
      <c r="D1406" s="79" t="s">
        <v>367</v>
      </c>
      <c r="E1406" s="244" t="s">
        <v>339</v>
      </c>
      <c r="F1406" s="244"/>
      <c r="G1406" s="81" t="s">
        <v>365</v>
      </c>
      <c r="H1406" s="82">
        <v>0.1</v>
      </c>
      <c r="I1406" s="83">
        <v>17.54</v>
      </c>
      <c r="J1406" s="83">
        <v>1.75</v>
      </c>
    </row>
    <row r="1407" spans="1:10" ht="18" customHeight="1" x14ac:dyDescent="0.2">
      <c r="A1407" s="79" t="s">
        <v>341</v>
      </c>
      <c r="B1407" s="80" t="s">
        <v>1074</v>
      </c>
      <c r="C1407" s="79" t="s">
        <v>72</v>
      </c>
      <c r="D1407" s="79" t="s">
        <v>1075</v>
      </c>
      <c r="E1407" s="244" t="s">
        <v>377</v>
      </c>
      <c r="F1407" s="244"/>
      <c r="G1407" s="81" t="s">
        <v>1069</v>
      </c>
      <c r="H1407" s="82">
        <v>0.09</v>
      </c>
      <c r="I1407" s="83">
        <v>30.18</v>
      </c>
      <c r="J1407" s="83">
        <v>2.71</v>
      </c>
    </row>
    <row r="1408" spans="1:10" ht="36" customHeight="1" x14ac:dyDescent="0.2">
      <c r="A1408" s="79" t="s">
        <v>341</v>
      </c>
      <c r="B1408" s="80" t="s">
        <v>1003</v>
      </c>
      <c r="C1408" s="79" t="s">
        <v>49</v>
      </c>
      <c r="D1408" s="79" t="s">
        <v>1004</v>
      </c>
      <c r="E1408" s="244" t="s">
        <v>418</v>
      </c>
      <c r="F1408" s="244"/>
      <c r="G1408" s="81" t="s">
        <v>365</v>
      </c>
      <c r="H1408" s="82">
        <v>0.2</v>
      </c>
      <c r="I1408" s="83">
        <v>16.649999999999999</v>
      </c>
      <c r="J1408" s="83">
        <v>3.33</v>
      </c>
    </row>
    <row r="1409" spans="1:10" ht="48" customHeight="1" x14ac:dyDescent="0.2">
      <c r="A1409" s="79" t="s">
        <v>341</v>
      </c>
      <c r="B1409" s="80" t="s">
        <v>1076</v>
      </c>
      <c r="C1409" s="79" t="s">
        <v>49</v>
      </c>
      <c r="D1409" s="79" t="s">
        <v>1077</v>
      </c>
      <c r="E1409" s="244" t="s">
        <v>377</v>
      </c>
      <c r="F1409" s="244"/>
      <c r="G1409" s="81" t="s">
        <v>132</v>
      </c>
      <c r="H1409" s="82">
        <v>0.25</v>
      </c>
      <c r="I1409" s="83">
        <v>0.45</v>
      </c>
      <c r="J1409" s="83">
        <v>0.11</v>
      </c>
    </row>
    <row r="1410" spans="1:10" ht="24" customHeight="1" x14ac:dyDescent="0.2">
      <c r="A1410" s="84"/>
      <c r="B1410" s="84"/>
      <c r="C1410" s="84"/>
      <c r="D1410" s="84"/>
      <c r="E1410" s="84" t="s">
        <v>344</v>
      </c>
      <c r="F1410" s="85">
        <v>2.1033653846153846</v>
      </c>
      <c r="G1410" s="84" t="s">
        <v>345</v>
      </c>
      <c r="H1410" s="85">
        <v>2.4500000000000002</v>
      </c>
      <c r="I1410" s="84" t="s">
        <v>346</v>
      </c>
      <c r="J1410" s="85">
        <v>4.55</v>
      </c>
    </row>
    <row r="1411" spans="1:10" ht="24" customHeight="1" thickBot="1" x14ac:dyDescent="0.25">
      <c r="A1411" s="84"/>
      <c r="B1411" s="84"/>
      <c r="C1411" s="84"/>
      <c r="D1411" s="84"/>
      <c r="E1411" s="84" t="s">
        <v>347</v>
      </c>
      <c r="F1411" s="85">
        <v>2.08</v>
      </c>
      <c r="G1411" s="84"/>
      <c r="H1411" s="245" t="s">
        <v>348</v>
      </c>
      <c r="I1411" s="245"/>
      <c r="J1411" s="85">
        <v>9.98</v>
      </c>
    </row>
    <row r="1412" spans="1:10" ht="36" customHeight="1" thickTop="1" x14ac:dyDescent="0.2">
      <c r="A1412" s="72"/>
      <c r="B1412" s="72"/>
      <c r="C1412" s="72"/>
      <c r="D1412" s="72"/>
      <c r="E1412" s="72"/>
      <c r="F1412" s="72"/>
      <c r="G1412" s="72"/>
      <c r="H1412" s="72"/>
      <c r="I1412" s="72"/>
      <c r="J1412" s="72"/>
    </row>
    <row r="1413" spans="1:10" ht="15" x14ac:dyDescent="0.2">
      <c r="A1413" s="86"/>
      <c r="B1413" s="87" t="s">
        <v>329</v>
      </c>
      <c r="C1413" s="86" t="s">
        <v>330</v>
      </c>
      <c r="D1413" s="86" t="s">
        <v>331</v>
      </c>
      <c r="E1413" s="246" t="s">
        <v>332</v>
      </c>
      <c r="F1413" s="246"/>
      <c r="G1413" s="88" t="s">
        <v>333</v>
      </c>
      <c r="H1413" s="87" t="s">
        <v>334</v>
      </c>
      <c r="I1413" s="87" t="s">
        <v>335</v>
      </c>
      <c r="J1413" s="87" t="s">
        <v>258</v>
      </c>
    </row>
    <row r="1414" spans="1:10" ht="38.25" x14ac:dyDescent="0.2">
      <c r="A1414" s="67" t="s">
        <v>336</v>
      </c>
      <c r="B1414" s="68" t="s">
        <v>655</v>
      </c>
      <c r="C1414" s="67" t="s">
        <v>49</v>
      </c>
      <c r="D1414" s="67" t="s">
        <v>656</v>
      </c>
      <c r="E1414" s="247" t="s">
        <v>642</v>
      </c>
      <c r="F1414" s="247"/>
      <c r="G1414" s="69" t="s">
        <v>132</v>
      </c>
      <c r="H1414" s="70">
        <v>1</v>
      </c>
      <c r="I1414" s="71">
        <v>60.15</v>
      </c>
      <c r="J1414" s="71">
        <v>60.15</v>
      </c>
    </row>
    <row r="1415" spans="1:10" ht="0.95" customHeight="1" x14ac:dyDescent="0.2">
      <c r="A1415" s="79" t="s">
        <v>362</v>
      </c>
      <c r="B1415" s="80" t="s">
        <v>880</v>
      </c>
      <c r="C1415" s="79" t="s">
        <v>49</v>
      </c>
      <c r="D1415" s="79" t="s">
        <v>881</v>
      </c>
      <c r="E1415" s="244" t="s">
        <v>339</v>
      </c>
      <c r="F1415" s="244"/>
      <c r="G1415" s="81" t="s">
        <v>361</v>
      </c>
      <c r="H1415" s="82">
        <v>4.4000000000000003E-3</v>
      </c>
      <c r="I1415" s="83">
        <v>721.42</v>
      </c>
      <c r="J1415" s="83">
        <v>3.17</v>
      </c>
    </row>
    <row r="1416" spans="1:10" ht="18" customHeight="1" x14ac:dyDescent="0.2">
      <c r="A1416" s="79" t="s">
        <v>362</v>
      </c>
      <c r="B1416" s="80" t="s">
        <v>905</v>
      </c>
      <c r="C1416" s="79" t="s">
        <v>49</v>
      </c>
      <c r="D1416" s="79" t="s">
        <v>906</v>
      </c>
      <c r="E1416" s="244" t="s">
        <v>339</v>
      </c>
      <c r="F1416" s="244"/>
      <c r="G1416" s="81" t="s">
        <v>365</v>
      </c>
      <c r="H1416" s="82">
        <v>0.32590000000000002</v>
      </c>
      <c r="I1416" s="83">
        <v>18.260000000000002</v>
      </c>
      <c r="J1416" s="83">
        <v>5.95</v>
      </c>
    </row>
    <row r="1417" spans="1:10" ht="24" customHeight="1" x14ac:dyDescent="0.2">
      <c r="A1417" s="79" t="s">
        <v>362</v>
      </c>
      <c r="B1417" s="80" t="s">
        <v>557</v>
      </c>
      <c r="C1417" s="79" t="s">
        <v>49</v>
      </c>
      <c r="D1417" s="79" t="s">
        <v>558</v>
      </c>
      <c r="E1417" s="244" t="s">
        <v>339</v>
      </c>
      <c r="F1417" s="244"/>
      <c r="G1417" s="81" t="s">
        <v>365</v>
      </c>
      <c r="H1417" s="82">
        <v>0.32590000000000002</v>
      </c>
      <c r="I1417" s="83">
        <v>22.52</v>
      </c>
      <c r="J1417" s="83">
        <v>7.33</v>
      </c>
    </row>
    <row r="1418" spans="1:10" ht="24" customHeight="1" x14ac:dyDescent="0.2">
      <c r="A1418" s="79" t="s">
        <v>341</v>
      </c>
      <c r="B1418" s="80" t="s">
        <v>1078</v>
      </c>
      <c r="C1418" s="79" t="s">
        <v>49</v>
      </c>
      <c r="D1418" s="79" t="s">
        <v>1079</v>
      </c>
      <c r="E1418" s="244" t="s">
        <v>377</v>
      </c>
      <c r="F1418" s="244"/>
      <c r="G1418" s="81" t="s">
        <v>132</v>
      </c>
      <c r="H1418" s="82">
        <v>1</v>
      </c>
      <c r="I1418" s="83">
        <v>43.7</v>
      </c>
      <c r="J1418" s="83">
        <v>43.7</v>
      </c>
    </row>
    <row r="1419" spans="1:10" ht="24" customHeight="1" x14ac:dyDescent="0.2">
      <c r="A1419" s="84"/>
      <c r="B1419" s="84"/>
      <c r="C1419" s="84"/>
      <c r="D1419" s="84"/>
      <c r="E1419" s="84" t="s">
        <v>344</v>
      </c>
      <c r="F1419" s="85">
        <v>4.7799556213017755</v>
      </c>
      <c r="G1419" s="84" t="s">
        <v>345</v>
      </c>
      <c r="H1419" s="85">
        <v>5.56</v>
      </c>
      <c r="I1419" s="84" t="s">
        <v>346</v>
      </c>
      <c r="J1419" s="85">
        <v>10.34</v>
      </c>
    </row>
    <row r="1420" spans="1:10" ht="24" customHeight="1" thickBot="1" x14ac:dyDescent="0.25">
      <c r="A1420" s="84"/>
      <c r="B1420" s="84"/>
      <c r="C1420" s="84"/>
      <c r="D1420" s="84"/>
      <c r="E1420" s="84" t="s">
        <v>347</v>
      </c>
      <c r="F1420" s="85">
        <v>15.85</v>
      </c>
      <c r="G1420" s="84"/>
      <c r="H1420" s="245" t="s">
        <v>348</v>
      </c>
      <c r="I1420" s="245"/>
      <c r="J1420" s="85">
        <v>76</v>
      </c>
    </row>
    <row r="1421" spans="1:10" ht="24" customHeight="1" thickTop="1" x14ac:dyDescent="0.2">
      <c r="A1421" s="72"/>
      <c r="B1421" s="72"/>
      <c r="C1421" s="72"/>
      <c r="D1421" s="72"/>
      <c r="E1421" s="72"/>
      <c r="F1421" s="72"/>
      <c r="G1421" s="72"/>
      <c r="H1421" s="72"/>
      <c r="I1421" s="72"/>
      <c r="J1421" s="72"/>
    </row>
    <row r="1422" spans="1:10" ht="24" customHeight="1" x14ac:dyDescent="0.2">
      <c r="A1422" s="86"/>
      <c r="B1422" s="87" t="s">
        <v>329</v>
      </c>
      <c r="C1422" s="86" t="s">
        <v>330</v>
      </c>
      <c r="D1422" s="86" t="s">
        <v>331</v>
      </c>
      <c r="E1422" s="246" t="s">
        <v>332</v>
      </c>
      <c r="F1422" s="246"/>
      <c r="G1422" s="88" t="s">
        <v>333</v>
      </c>
      <c r="H1422" s="87" t="s">
        <v>334</v>
      </c>
      <c r="I1422" s="87" t="s">
        <v>335</v>
      </c>
      <c r="J1422" s="87" t="s">
        <v>258</v>
      </c>
    </row>
    <row r="1423" spans="1:10" ht="24" customHeight="1" x14ac:dyDescent="0.2">
      <c r="A1423" s="67" t="s">
        <v>336</v>
      </c>
      <c r="B1423" s="68" t="s">
        <v>559</v>
      </c>
      <c r="C1423" s="67" t="s">
        <v>49</v>
      </c>
      <c r="D1423" s="67" t="s">
        <v>560</v>
      </c>
      <c r="E1423" s="247" t="s">
        <v>339</v>
      </c>
      <c r="F1423" s="247"/>
      <c r="G1423" s="69" t="s">
        <v>365</v>
      </c>
      <c r="H1423" s="70">
        <v>1</v>
      </c>
      <c r="I1423" s="71">
        <v>22.21</v>
      </c>
      <c r="J1423" s="71">
        <v>22.21</v>
      </c>
    </row>
    <row r="1424" spans="1:10" ht="24" customHeight="1" x14ac:dyDescent="0.2">
      <c r="A1424" s="79" t="s">
        <v>362</v>
      </c>
      <c r="B1424" s="80" t="s">
        <v>1005</v>
      </c>
      <c r="C1424" s="79" t="s">
        <v>49</v>
      </c>
      <c r="D1424" s="79" t="s">
        <v>1006</v>
      </c>
      <c r="E1424" s="244" t="s">
        <v>339</v>
      </c>
      <c r="F1424" s="244"/>
      <c r="G1424" s="81" t="s">
        <v>365</v>
      </c>
      <c r="H1424" s="82">
        <v>1</v>
      </c>
      <c r="I1424" s="83">
        <v>0.13</v>
      </c>
      <c r="J1424" s="83">
        <v>0.13</v>
      </c>
    </row>
    <row r="1425" spans="1:10" ht="24" customHeight="1" x14ac:dyDescent="0.2">
      <c r="A1425" s="79" t="s">
        <v>341</v>
      </c>
      <c r="B1425" s="80" t="s">
        <v>854</v>
      </c>
      <c r="C1425" s="79" t="s">
        <v>49</v>
      </c>
      <c r="D1425" s="79" t="s">
        <v>855</v>
      </c>
      <c r="E1425" s="244" t="s">
        <v>423</v>
      </c>
      <c r="F1425" s="244"/>
      <c r="G1425" s="81" t="s">
        <v>365</v>
      </c>
      <c r="H1425" s="82">
        <v>1</v>
      </c>
      <c r="I1425" s="83">
        <v>2.37</v>
      </c>
      <c r="J1425" s="83">
        <v>2.37</v>
      </c>
    </row>
    <row r="1426" spans="1:10" ht="25.5" x14ac:dyDescent="0.2">
      <c r="A1426" s="79" t="s">
        <v>341</v>
      </c>
      <c r="B1426" s="80" t="s">
        <v>856</v>
      </c>
      <c r="C1426" s="79" t="s">
        <v>49</v>
      </c>
      <c r="D1426" s="79" t="s">
        <v>857</v>
      </c>
      <c r="E1426" s="244" t="s">
        <v>374</v>
      </c>
      <c r="F1426" s="244"/>
      <c r="G1426" s="81" t="s">
        <v>365</v>
      </c>
      <c r="H1426" s="82">
        <v>1</v>
      </c>
      <c r="I1426" s="83">
        <v>0.57999999999999996</v>
      </c>
      <c r="J1426" s="83">
        <v>0.57999999999999996</v>
      </c>
    </row>
    <row r="1427" spans="1:10" ht="25.5" x14ac:dyDescent="0.2">
      <c r="A1427" s="79" t="s">
        <v>341</v>
      </c>
      <c r="B1427" s="80" t="s">
        <v>858</v>
      </c>
      <c r="C1427" s="79" t="s">
        <v>49</v>
      </c>
      <c r="D1427" s="79" t="s">
        <v>859</v>
      </c>
      <c r="E1427" s="244" t="s">
        <v>374</v>
      </c>
      <c r="F1427" s="244"/>
      <c r="G1427" s="81" t="s">
        <v>365</v>
      </c>
      <c r="H1427" s="82">
        <v>1</v>
      </c>
      <c r="I1427" s="83">
        <v>0.95</v>
      </c>
      <c r="J1427" s="83">
        <v>0.95</v>
      </c>
    </row>
    <row r="1428" spans="1:10" ht="0.95" customHeight="1" x14ac:dyDescent="0.2">
      <c r="A1428" s="79" t="s">
        <v>341</v>
      </c>
      <c r="B1428" s="80" t="s">
        <v>421</v>
      </c>
      <c r="C1428" s="79" t="s">
        <v>49</v>
      </c>
      <c r="D1428" s="79" t="s">
        <v>422</v>
      </c>
      <c r="E1428" s="244" t="s">
        <v>423</v>
      </c>
      <c r="F1428" s="244"/>
      <c r="G1428" s="81" t="s">
        <v>365</v>
      </c>
      <c r="H1428" s="82">
        <v>1</v>
      </c>
      <c r="I1428" s="83">
        <v>0.55000000000000004</v>
      </c>
      <c r="J1428" s="83">
        <v>0.55000000000000004</v>
      </c>
    </row>
    <row r="1429" spans="1:10" ht="18" customHeight="1" x14ac:dyDescent="0.2">
      <c r="A1429" s="79" t="s">
        <v>341</v>
      </c>
      <c r="B1429" s="80" t="s">
        <v>1007</v>
      </c>
      <c r="C1429" s="79" t="s">
        <v>49</v>
      </c>
      <c r="D1429" s="79" t="s">
        <v>1008</v>
      </c>
      <c r="E1429" s="244" t="s">
        <v>418</v>
      </c>
      <c r="F1429" s="244"/>
      <c r="G1429" s="81" t="s">
        <v>365</v>
      </c>
      <c r="H1429" s="82">
        <v>1</v>
      </c>
      <c r="I1429" s="83">
        <v>16.649999999999999</v>
      </c>
      <c r="J1429" s="83">
        <v>16.649999999999999</v>
      </c>
    </row>
    <row r="1430" spans="1:10" ht="24" customHeight="1" x14ac:dyDescent="0.2">
      <c r="A1430" s="79" t="s">
        <v>341</v>
      </c>
      <c r="B1430" s="80" t="s">
        <v>424</v>
      </c>
      <c r="C1430" s="79" t="s">
        <v>49</v>
      </c>
      <c r="D1430" s="79" t="s">
        <v>425</v>
      </c>
      <c r="E1430" s="244" t="s">
        <v>426</v>
      </c>
      <c r="F1430" s="244"/>
      <c r="G1430" s="81" t="s">
        <v>365</v>
      </c>
      <c r="H1430" s="82">
        <v>1</v>
      </c>
      <c r="I1430" s="83">
        <v>0.06</v>
      </c>
      <c r="J1430" s="83">
        <v>0.06</v>
      </c>
    </row>
    <row r="1431" spans="1:10" ht="24" customHeight="1" x14ac:dyDescent="0.2">
      <c r="A1431" s="79" t="s">
        <v>341</v>
      </c>
      <c r="B1431" s="80" t="s">
        <v>860</v>
      </c>
      <c r="C1431" s="79" t="s">
        <v>49</v>
      </c>
      <c r="D1431" s="79" t="s">
        <v>861</v>
      </c>
      <c r="E1431" s="244" t="s">
        <v>343</v>
      </c>
      <c r="F1431" s="244"/>
      <c r="G1431" s="81" t="s">
        <v>365</v>
      </c>
      <c r="H1431" s="82">
        <v>1</v>
      </c>
      <c r="I1431" s="83">
        <v>0.92</v>
      </c>
      <c r="J1431" s="83">
        <v>0.92</v>
      </c>
    </row>
    <row r="1432" spans="1:10" ht="24" customHeight="1" x14ac:dyDescent="0.2">
      <c r="A1432" s="84"/>
      <c r="B1432" s="84"/>
      <c r="C1432" s="84"/>
      <c r="D1432" s="84"/>
      <c r="E1432" s="84" t="s">
        <v>344</v>
      </c>
      <c r="F1432" s="85">
        <v>7.7570265999999997</v>
      </c>
      <c r="G1432" s="84" t="s">
        <v>345</v>
      </c>
      <c r="H1432" s="85">
        <v>9.02</v>
      </c>
      <c r="I1432" s="84" t="s">
        <v>346</v>
      </c>
      <c r="J1432" s="85">
        <v>16.78</v>
      </c>
    </row>
    <row r="1433" spans="1:10" ht="24" customHeight="1" thickBot="1" x14ac:dyDescent="0.25">
      <c r="A1433" s="84"/>
      <c r="B1433" s="84"/>
      <c r="C1433" s="84"/>
      <c r="D1433" s="84"/>
      <c r="E1433" s="84" t="s">
        <v>347</v>
      </c>
      <c r="F1433" s="85">
        <v>5.85</v>
      </c>
      <c r="G1433" s="84"/>
      <c r="H1433" s="245" t="s">
        <v>348</v>
      </c>
      <c r="I1433" s="245"/>
      <c r="J1433" s="85">
        <v>28.06</v>
      </c>
    </row>
    <row r="1434" spans="1:10" ht="24" customHeight="1" thickTop="1" x14ac:dyDescent="0.2">
      <c r="A1434" s="72"/>
      <c r="B1434" s="72"/>
      <c r="C1434" s="72"/>
      <c r="D1434" s="72"/>
      <c r="E1434" s="72"/>
      <c r="F1434" s="72"/>
      <c r="G1434" s="72"/>
      <c r="H1434" s="72"/>
      <c r="I1434" s="72"/>
      <c r="J1434" s="72"/>
    </row>
    <row r="1435" spans="1:10" ht="24" customHeight="1" x14ac:dyDescent="0.2">
      <c r="A1435" s="86"/>
      <c r="B1435" s="87" t="s">
        <v>329</v>
      </c>
      <c r="C1435" s="86" t="s">
        <v>330</v>
      </c>
      <c r="D1435" s="86" t="s">
        <v>331</v>
      </c>
      <c r="E1435" s="246" t="s">
        <v>332</v>
      </c>
      <c r="F1435" s="246"/>
      <c r="G1435" s="88" t="s">
        <v>333</v>
      </c>
      <c r="H1435" s="87" t="s">
        <v>334</v>
      </c>
      <c r="I1435" s="87" t="s">
        <v>335</v>
      </c>
      <c r="J1435" s="87" t="s">
        <v>258</v>
      </c>
    </row>
    <row r="1436" spans="1:10" ht="24" customHeight="1" x14ac:dyDescent="0.2">
      <c r="A1436" s="67" t="s">
        <v>336</v>
      </c>
      <c r="B1436" s="68" t="s">
        <v>366</v>
      </c>
      <c r="C1436" s="67" t="s">
        <v>49</v>
      </c>
      <c r="D1436" s="67" t="s">
        <v>367</v>
      </c>
      <c r="E1436" s="247" t="s">
        <v>339</v>
      </c>
      <c r="F1436" s="247"/>
      <c r="G1436" s="69" t="s">
        <v>365</v>
      </c>
      <c r="H1436" s="70">
        <v>1</v>
      </c>
      <c r="I1436" s="71">
        <v>17.54</v>
      </c>
      <c r="J1436" s="71">
        <v>17.54</v>
      </c>
    </row>
    <row r="1437" spans="1:10" ht="24" customHeight="1" x14ac:dyDescent="0.2">
      <c r="A1437" s="79" t="s">
        <v>362</v>
      </c>
      <c r="B1437" s="80" t="s">
        <v>1009</v>
      </c>
      <c r="C1437" s="79" t="s">
        <v>49</v>
      </c>
      <c r="D1437" s="79" t="s">
        <v>1010</v>
      </c>
      <c r="E1437" s="244" t="s">
        <v>339</v>
      </c>
      <c r="F1437" s="244"/>
      <c r="G1437" s="81" t="s">
        <v>365</v>
      </c>
      <c r="H1437" s="82">
        <v>1</v>
      </c>
      <c r="I1437" s="83">
        <v>0.18</v>
      </c>
      <c r="J1437" s="83">
        <v>0.18</v>
      </c>
    </row>
    <row r="1438" spans="1:10" ht="24" customHeight="1" x14ac:dyDescent="0.2">
      <c r="A1438" s="79" t="s">
        <v>341</v>
      </c>
      <c r="B1438" s="80" t="s">
        <v>854</v>
      </c>
      <c r="C1438" s="79" t="s">
        <v>49</v>
      </c>
      <c r="D1438" s="79" t="s">
        <v>855</v>
      </c>
      <c r="E1438" s="244" t="s">
        <v>423</v>
      </c>
      <c r="F1438" s="244"/>
      <c r="G1438" s="81" t="s">
        <v>365</v>
      </c>
      <c r="H1438" s="82">
        <v>1</v>
      </c>
      <c r="I1438" s="83">
        <v>2.37</v>
      </c>
      <c r="J1438" s="83">
        <v>2.37</v>
      </c>
    </row>
    <row r="1439" spans="1:10" ht="25.5" x14ac:dyDescent="0.2">
      <c r="A1439" s="79" t="s">
        <v>341</v>
      </c>
      <c r="B1439" s="80" t="s">
        <v>874</v>
      </c>
      <c r="C1439" s="79" t="s">
        <v>49</v>
      </c>
      <c r="D1439" s="79" t="s">
        <v>875</v>
      </c>
      <c r="E1439" s="244" t="s">
        <v>374</v>
      </c>
      <c r="F1439" s="244"/>
      <c r="G1439" s="81" t="s">
        <v>365</v>
      </c>
      <c r="H1439" s="82">
        <v>1</v>
      </c>
      <c r="I1439" s="83">
        <v>0.41</v>
      </c>
      <c r="J1439" s="83">
        <v>0.41</v>
      </c>
    </row>
    <row r="1440" spans="1:10" x14ac:dyDescent="0.2">
      <c r="A1440" s="79" t="s">
        <v>341</v>
      </c>
      <c r="B1440" s="80" t="s">
        <v>421</v>
      </c>
      <c r="C1440" s="79" t="s">
        <v>49</v>
      </c>
      <c r="D1440" s="79" t="s">
        <v>422</v>
      </c>
      <c r="E1440" s="244" t="s">
        <v>423</v>
      </c>
      <c r="F1440" s="244"/>
      <c r="G1440" s="81" t="s">
        <v>365</v>
      </c>
      <c r="H1440" s="82">
        <v>1</v>
      </c>
      <c r="I1440" s="83">
        <v>0.55000000000000004</v>
      </c>
      <c r="J1440" s="83">
        <v>0.55000000000000004</v>
      </c>
    </row>
    <row r="1441" spans="1:10" ht="0.95" customHeight="1" x14ac:dyDescent="0.2">
      <c r="A1441" s="79" t="s">
        <v>341</v>
      </c>
      <c r="B1441" s="80" t="s">
        <v>876</v>
      </c>
      <c r="C1441" s="79" t="s">
        <v>49</v>
      </c>
      <c r="D1441" s="79" t="s">
        <v>877</v>
      </c>
      <c r="E1441" s="244" t="s">
        <v>374</v>
      </c>
      <c r="F1441" s="244"/>
      <c r="G1441" s="81" t="s">
        <v>365</v>
      </c>
      <c r="H1441" s="82">
        <v>1</v>
      </c>
      <c r="I1441" s="83">
        <v>1.01</v>
      </c>
      <c r="J1441" s="83">
        <v>1.01</v>
      </c>
    </row>
    <row r="1442" spans="1:10" ht="18" customHeight="1" x14ac:dyDescent="0.2">
      <c r="A1442" s="79" t="s">
        <v>341</v>
      </c>
      <c r="B1442" s="80" t="s">
        <v>1011</v>
      </c>
      <c r="C1442" s="79" t="s">
        <v>49</v>
      </c>
      <c r="D1442" s="79" t="s">
        <v>1012</v>
      </c>
      <c r="E1442" s="244" t="s">
        <v>418</v>
      </c>
      <c r="F1442" s="244"/>
      <c r="G1442" s="81" t="s">
        <v>365</v>
      </c>
      <c r="H1442" s="82">
        <v>1</v>
      </c>
      <c r="I1442" s="83">
        <v>12.04</v>
      </c>
      <c r="J1442" s="83">
        <v>12.04</v>
      </c>
    </row>
    <row r="1443" spans="1:10" ht="36" customHeight="1" x14ac:dyDescent="0.2">
      <c r="A1443" s="79" t="s">
        <v>341</v>
      </c>
      <c r="B1443" s="80" t="s">
        <v>424</v>
      </c>
      <c r="C1443" s="79" t="s">
        <v>49</v>
      </c>
      <c r="D1443" s="79" t="s">
        <v>425</v>
      </c>
      <c r="E1443" s="244" t="s">
        <v>426</v>
      </c>
      <c r="F1443" s="244"/>
      <c r="G1443" s="81" t="s">
        <v>365</v>
      </c>
      <c r="H1443" s="82">
        <v>1</v>
      </c>
      <c r="I1443" s="83">
        <v>0.06</v>
      </c>
      <c r="J1443" s="83">
        <v>0.06</v>
      </c>
    </row>
    <row r="1444" spans="1:10" ht="24" customHeight="1" x14ac:dyDescent="0.2">
      <c r="A1444" s="79" t="s">
        <v>341</v>
      </c>
      <c r="B1444" s="80" t="s">
        <v>860</v>
      </c>
      <c r="C1444" s="79" t="s">
        <v>49</v>
      </c>
      <c r="D1444" s="79" t="s">
        <v>861</v>
      </c>
      <c r="E1444" s="244" t="s">
        <v>343</v>
      </c>
      <c r="F1444" s="244"/>
      <c r="G1444" s="81" t="s">
        <v>365</v>
      </c>
      <c r="H1444" s="82">
        <v>1</v>
      </c>
      <c r="I1444" s="83">
        <v>0.92</v>
      </c>
      <c r="J1444" s="83">
        <v>0.92</v>
      </c>
    </row>
    <row r="1445" spans="1:10" ht="24" customHeight="1" x14ac:dyDescent="0.2">
      <c r="A1445" s="84"/>
      <c r="B1445" s="84"/>
      <c r="C1445" s="84"/>
      <c r="D1445" s="84"/>
      <c r="E1445" s="84" t="s">
        <v>344</v>
      </c>
      <c r="F1445" s="85">
        <v>5.6490384999999996</v>
      </c>
      <c r="G1445" s="84" t="s">
        <v>345</v>
      </c>
      <c r="H1445" s="85">
        <v>6.57</v>
      </c>
      <c r="I1445" s="84" t="s">
        <v>346</v>
      </c>
      <c r="J1445" s="85">
        <v>12.22</v>
      </c>
    </row>
    <row r="1446" spans="1:10" ht="36" customHeight="1" thickBot="1" x14ac:dyDescent="0.25">
      <c r="A1446" s="84"/>
      <c r="B1446" s="84"/>
      <c r="C1446" s="84"/>
      <c r="D1446" s="84"/>
      <c r="E1446" s="84" t="s">
        <v>347</v>
      </c>
      <c r="F1446" s="85">
        <v>4.62</v>
      </c>
      <c r="G1446" s="84"/>
      <c r="H1446" s="245" t="s">
        <v>348</v>
      </c>
      <c r="I1446" s="245"/>
      <c r="J1446" s="85">
        <v>22.16</v>
      </c>
    </row>
    <row r="1447" spans="1:10" ht="15" thickTop="1" x14ac:dyDescent="0.2">
      <c r="A1447" s="72"/>
      <c r="B1447" s="72"/>
      <c r="C1447" s="72"/>
      <c r="D1447" s="72"/>
      <c r="E1447" s="72"/>
      <c r="F1447" s="72"/>
      <c r="G1447" s="72"/>
      <c r="H1447" s="72"/>
      <c r="I1447" s="72"/>
      <c r="J1447" s="72"/>
    </row>
    <row r="1448" spans="1:10" ht="15" x14ac:dyDescent="0.2">
      <c r="A1448" s="86"/>
      <c r="B1448" s="87" t="s">
        <v>329</v>
      </c>
      <c r="C1448" s="86" t="s">
        <v>330</v>
      </c>
      <c r="D1448" s="86" t="s">
        <v>331</v>
      </c>
      <c r="E1448" s="246" t="s">
        <v>332</v>
      </c>
      <c r="F1448" s="246"/>
      <c r="G1448" s="88" t="s">
        <v>333</v>
      </c>
      <c r="H1448" s="87" t="s">
        <v>334</v>
      </c>
      <c r="I1448" s="87" t="s">
        <v>335</v>
      </c>
      <c r="J1448" s="87" t="s">
        <v>258</v>
      </c>
    </row>
    <row r="1449" spans="1:10" ht="0.95" customHeight="1" x14ac:dyDescent="0.2">
      <c r="A1449" s="67" t="s">
        <v>336</v>
      </c>
      <c r="B1449" s="68" t="s">
        <v>1029</v>
      </c>
      <c r="C1449" s="67" t="s">
        <v>49</v>
      </c>
      <c r="D1449" s="67" t="s">
        <v>1030</v>
      </c>
      <c r="E1449" s="247" t="s">
        <v>642</v>
      </c>
      <c r="F1449" s="247"/>
      <c r="G1449" s="69" t="s">
        <v>132</v>
      </c>
      <c r="H1449" s="70">
        <v>1</v>
      </c>
      <c r="I1449" s="71">
        <v>6.83</v>
      </c>
      <c r="J1449" s="71">
        <v>6.83</v>
      </c>
    </row>
    <row r="1450" spans="1:10" ht="18" customHeight="1" x14ac:dyDescent="0.2">
      <c r="A1450" s="79" t="s">
        <v>362</v>
      </c>
      <c r="B1450" s="80" t="s">
        <v>557</v>
      </c>
      <c r="C1450" s="79" t="s">
        <v>49</v>
      </c>
      <c r="D1450" s="79" t="s">
        <v>558</v>
      </c>
      <c r="E1450" s="244" t="s">
        <v>339</v>
      </c>
      <c r="F1450" s="244"/>
      <c r="G1450" s="81" t="s">
        <v>365</v>
      </c>
      <c r="H1450" s="82">
        <v>0.124</v>
      </c>
      <c r="I1450" s="83">
        <v>22.52</v>
      </c>
      <c r="J1450" s="83">
        <v>2.79</v>
      </c>
    </row>
    <row r="1451" spans="1:10" ht="24" customHeight="1" x14ac:dyDescent="0.2">
      <c r="A1451" s="79" t="s">
        <v>341</v>
      </c>
      <c r="B1451" s="80" t="s">
        <v>1080</v>
      </c>
      <c r="C1451" s="79" t="s">
        <v>49</v>
      </c>
      <c r="D1451" s="79" t="s">
        <v>1081</v>
      </c>
      <c r="E1451" s="244" t="s">
        <v>377</v>
      </c>
      <c r="F1451" s="244"/>
      <c r="G1451" s="81" t="s">
        <v>132</v>
      </c>
      <c r="H1451" s="82">
        <v>1</v>
      </c>
      <c r="I1451" s="83">
        <v>2.66</v>
      </c>
      <c r="J1451" s="83">
        <v>2.66</v>
      </c>
    </row>
    <row r="1452" spans="1:10" ht="24" customHeight="1" x14ac:dyDescent="0.2">
      <c r="A1452" s="79" t="s">
        <v>341</v>
      </c>
      <c r="B1452" s="80" t="s">
        <v>1082</v>
      </c>
      <c r="C1452" s="79" t="s">
        <v>49</v>
      </c>
      <c r="D1452" s="79" t="s">
        <v>1083</v>
      </c>
      <c r="E1452" s="244" t="s">
        <v>377</v>
      </c>
      <c r="F1452" s="244"/>
      <c r="G1452" s="81" t="s">
        <v>132</v>
      </c>
      <c r="H1452" s="82">
        <v>1</v>
      </c>
      <c r="I1452" s="83">
        <v>1.38</v>
      </c>
      <c r="J1452" s="83">
        <v>1.38</v>
      </c>
    </row>
    <row r="1453" spans="1:10" ht="24" customHeight="1" x14ac:dyDescent="0.2">
      <c r="A1453" s="84"/>
      <c r="B1453" s="84"/>
      <c r="C1453" s="84"/>
      <c r="D1453" s="84"/>
      <c r="E1453" s="84" t="s">
        <v>344</v>
      </c>
      <c r="F1453" s="85">
        <v>0.97540680473372776</v>
      </c>
      <c r="G1453" s="84" t="s">
        <v>345</v>
      </c>
      <c r="H1453" s="85">
        <v>1.1299999999999999</v>
      </c>
      <c r="I1453" s="84" t="s">
        <v>346</v>
      </c>
      <c r="J1453" s="85">
        <v>2.11</v>
      </c>
    </row>
    <row r="1454" spans="1:10" ht="24" customHeight="1" thickBot="1" x14ac:dyDescent="0.25">
      <c r="A1454" s="84"/>
      <c r="B1454" s="84"/>
      <c r="C1454" s="84"/>
      <c r="D1454" s="84"/>
      <c r="E1454" s="84" t="s">
        <v>347</v>
      </c>
      <c r="F1454" s="85">
        <v>1.8</v>
      </c>
      <c r="G1454" s="84"/>
      <c r="H1454" s="245" t="s">
        <v>348</v>
      </c>
      <c r="I1454" s="245"/>
      <c r="J1454" s="85">
        <v>8.6300000000000008</v>
      </c>
    </row>
    <row r="1455" spans="1:10" ht="24" customHeight="1" thickTop="1" x14ac:dyDescent="0.2">
      <c r="A1455" s="72"/>
      <c r="B1455" s="72"/>
      <c r="C1455" s="72"/>
      <c r="D1455" s="72"/>
      <c r="E1455" s="72"/>
      <c r="F1455" s="72"/>
      <c r="G1455" s="72"/>
      <c r="H1455" s="72"/>
      <c r="I1455" s="72"/>
      <c r="J1455" s="72"/>
    </row>
    <row r="1456" spans="1:10" ht="24" customHeight="1" x14ac:dyDescent="0.2">
      <c r="A1456" s="86"/>
      <c r="B1456" s="87" t="s">
        <v>329</v>
      </c>
      <c r="C1456" s="86" t="s">
        <v>330</v>
      </c>
      <c r="D1456" s="86" t="s">
        <v>331</v>
      </c>
      <c r="E1456" s="246" t="s">
        <v>332</v>
      </c>
      <c r="F1456" s="246"/>
      <c r="G1456" s="88" t="s">
        <v>333</v>
      </c>
      <c r="H1456" s="87" t="s">
        <v>334</v>
      </c>
      <c r="I1456" s="87" t="s">
        <v>335</v>
      </c>
      <c r="J1456" s="87" t="s">
        <v>258</v>
      </c>
    </row>
    <row r="1457" spans="1:10" ht="24" customHeight="1" x14ac:dyDescent="0.2">
      <c r="A1457" s="67" t="s">
        <v>336</v>
      </c>
      <c r="B1457" s="68" t="s">
        <v>1084</v>
      </c>
      <c r="C1457" s="67" t="s">
        <v>49</v>
      </c>
      <c r="D1457" s="67" t="s">
        <v>1085</v>
      </c>
      <c r="E1457" s="247" t="s">
        <v>339</v>
      </c>
      <c r="F1457" s="247"/>
      <c r="G1457" s="69" t="s">
        <v>365</v>
      </c>
      <c r="H1457" s="70">
        <v>1</v>
      </c>
      <c r="I1457" s="71">
        <v>22.11</v>
      </c>
      <c r="J1457" s="71">
        <v>22.11</v>
      </c>
    </row>
    <row r="1458" spans="1:10" ht="24" customHeight="1" x14ac:dyDescent="0.2">
      <c r="A1458" s="79" t="s">
        <v>362</v>
      </c>
      <c r="B1458" s="80" t="s">
        <v>1013</v>
      </c>
      <c r="C1458" s="79" t="s">
        <v>49</v>
      </c>
      <c r="D1458" s="79" t="s">
        <v>1014</v>
      </c>
      <c r="E1458" s="244" t="s">
        <v>339</v>
      </c>
      <c r="F1458" s="244"/>
      <c r="G1458" s="81" t="s">
        <v>365</v>
      </c>
      <c r="H1458" s="82">
        <v>1</v>
      </c>
      <c r="I1458" s="83">
        <v>0.13</v>
      </c>
      <c r="J1458" s="83">
        <v>0.13</v>
      </c>
    </row>
    <row r="1459" spans="1:10" ht="24" customHeight="1" x14ac:dyDescent="0.2">
      <c r="A1459" s="79" t="s">
        <v>341</v>
      </c>
      <c r="B1459" s="80" t="s">
        <v>854</v>
      </c>
      <c r="C1459" s="79" t="s">
        <v>49</v>
      </c>
      <c r="D1459" s="79" t="s">
        <v>855</v>
      </c>
      <c r="E1459" s="244" t="s">
        <v>423</v>
      </c>
      <c r="F1459" s="244"/>
      <c r="G1459" s="81" t="s">
        <v>365</v>
      </c>
      <c r="H1459" s="82">
        <v>1</v>
      </c>
      <c r="I1459" s="83">
        <v>2.37</v>
      </c>
      <c r="J1459" s="83">
        <v>2.37</v>
      </c>
    </row>
    <row r="1460" spans="1:10" ht="25.5" x14ac:dyDescent="0.2">
      <c r="A1460" s="79" t="s">
        <v>341</v>
      </c>
      <c r="B1460" s="80" t="s">
        <v>868</v>
      </c>
      <c r="C1460" s="79" t="s">
        <v>49</v>
      </c>
      <c r="D1460" s="79" t="s">
        <v>869</v>
      </c>
      <c r="E1460" s="244" t="s">
        <v>374</v>
      </c>
      <c r="F1460" s="244"/>
      <c r="G1460" s="81" t="s">
        <v>365</v>
      </c>
      <c r="H1460" s="82">
        <v>1</v>
      </c>
      <c r="I1460" s="83">
        <v>0.38</v>
      </c>
      <c r="J1460" s="83">
        <v>0.38</v>
      </c>
    </row>
    <row r="1461" spans="1:10" x14ac:dyDescent="0.2">
      <c r="A1461" s="79" t="s">
        <v>341</v>
      </c>
      <c r="B1461" s="80" t="s">
        <v>421</v>
      </c>
      <c r="C1461" s="79" t="s">
        <v>49</v>
      </c>
      <c r="D1461" s="79" t="s">
        <v>422</v>
      </c>
      <c r="E1461" s="244" t="s">
        <v>423</v>
      </c>
      <c r="F1461" s="244"/>
      <c r="G1461" s="81" t="s">
        <v>365</v>
      </c>
      <c r="H1461" s="82">
        <v>1</v>
      </c>
      <c r="I1461" s="83">
        <v>0.55000000000000004</v>
      </c>
      <c r="J1461" s="83">
        <v>0.55000000000000004</v>
      </c>
    </row>
    <row r="1462" spans="1:10" ht="0.95" customHeight="1" x14ac:dyDescent="0.2">
      <c r="A1462" s="79" t="s">
        <v>341</v>
      </c>
      <c r="B1462" s="80" t="s">
        <v>866</v>
      </c>
      <c r="C1462" s="79" t="s">
        <v>49</v>
      </c>
      <c r="D1462" s="79" t="s">
        <v>867</v>
      </c>
      <c r="E1462" s="244" t="s">
        <v>374</v>
      </c>
      <c r="F1462" s="244"/>
      <c r="G1462" s="81" t="s">
        <v>365</v>
      </c>
      <c r="H1462" s="82">
        <v>1</v>
      </c>
      <c r="I1462" s="83">
        <v>1.05</v>
      </c>
      <c r="J1462" s="83">
        <v>1.05</v>
      </c>
    </row>
    <row r="1463" spans="1:10" ht="18" customHeight="1" x14ac:dyDescent="0.2">
      <c r="A1463" s="79" t="s">
        <v>341</v>
      </c>
      <c r="B1463" s="80" t="s">
        <v>424</v>
      </c>
      <c r="C1463" s="79" t="s">
        <v>49</v>
      </c>
      <c r="D1463" s="79" t="s">
        <v>425</v>
      </c>
      <c r="E1463" s="244" t="s">
        <v>426</v>
      </c>
      <c r="F1463" s="244"/>
      <c r="G1463" s="81" t="s">
        <v>365</v>
      </c>
      <c r="H1463" s="82">
        <v>1</v>
      </c>
      <c r="I1463" s="83">
        <v>0.06</v>
      </c>
      <c r="J1463" s="83">
        <v>0.06</v>
      </c>
    </row>
    <row r="1464" spans="1:10" ht="48" customHeight="1" x14ac:dyDescent="0.2">
      <c r="A1464" s="79" t="s">
        <v>341</v>
      </c>
      <c r="B1464" s="80" t="s">
        <v>1015</v>
      </c>
      <c r="C1464" s="79" t="s">
        <v>49</v>
      </c>
      <c r="D1464" s="79" t="s">
        <v>1016</v>
      </c>
      <c r="E1464" s="244" t="s">
        <v>418</v>
      </c>
      <c r="F1464" s="244"/>
      <c r="G1464" s="81" t="s">
        <v>365</v>
      </c>
      <c r="H1464" s="82">
        <v>1</v>
      </c>
      <c r="I1464" s="83">
        <v>16.649999999999999</v>
      </c>
      <c r="J1464" s="83">
        <v>16.649999999999999</v>
      </c>
    </row>
    <row r="1465" spans="1:10" ht="24" customHeight="1" x14ac:dyDescent="0.2">
      <c r="A1465" s="79" t="s">
        <v>341</v>
      </c>
      <c r="B1465" s="80" t="s">
        <v>860</v>
      </c>
      <c r="C1465" s="79" t="s">
        <v>49</v>
      </c>
      <c r="D1465" s="79" t="s">
        <v>861</v>
      </c>
      <c r="E1465" s="244" t="s">
        <v>343</v>
      </c>
      <c r="F1465" s="244"/>
      <c r="G1465" s="81" t="s">
        <v>365</v>
      </c>
      <c r="H1465" s="82">
        <v>1</v>
      </c>
      <c r="I1465" s="83">
        <v>0.92</v>
      </c>
      <c r="J1465" s="83">
        <v>0.92</v>
      </c>
    </row>
    <row r="1466" spans="1:10" ht="24" customHeight="1" x14ac:dyDescent="0.2">
      <c r="A1466" s="84"/>
      <c r="B1466" s="84"/>
      <c r="C1466" s="84"/>
      <c r="D1466" s="84"/>
      <c r="E1466" s="84" t="s">
        <v>344</v>
      </c>
      <c r="F1466" s="85">
        <v>7.7570265999999997</v>
      </c>
      <c r="G1466" s="84" t="s">
        <v>345</v>
      </c>
      <c r="H1466" s="85">
        <v>9.02</v>
      </c>
      <c r="I1466" s="84" t="s">
        <v>346</v>
      </c>
      <c r="J1466" s="85">
        <v>16.78</v>
      </c>
    </row>
    <row r="1467" spans="1:10" ht="36" customHeight="1" thickBot="1" x14ac:dyDescent="0.25">
      <c r="A1467" s="84"/>
      <c r="B1467" s="84"/>
      <c r="C1467" s="84"/>
      <c r="D1467" s="84"/>
      <c r="E1467" s="84" t="s">
        <v>347</v>
      </c>
      <c r="F1467" s="85">
        <v>5.82</v>
      </c>
      <c r="G1467" s="84"/>
      <c r="H1467" s="245" t="s">
        <v>348</v>
      </c>
      <c r="I1467" s="245"/>
      <c r="J1467" s="85">
        <v>27.93</v>
      </c>
    </row>
    <row r="1468" spans="1:10" ht="24" customHeight="1" thickTop="1" x14ac:dyDescent="0.2">
      <c r="A1468" s="72"/>
      <c r="B1468" s="72"/>
      <c r="C1468" s="72"/>
      <c r="D1468" s="72"/>
      <c r="E1468" s="72"/>
      <c r="F1468" s="72"/>
      <c r="G1468" s="72"/>
      <c r="H1468" s="72"/>
      <c r="I1468" s="72"/>
      <c r="J1468" s="72"/>
    </row>
    <row r="1469" spans="1:10" ht="24" customHeight="1" x14ac:dyDescent="0.2">
      <c r="A1469" s="86"/>
      <c r="B1469" s="87" t="s">
        <v>329</v>
      </c>
      <c r="C1469" s="86" t="s">
        <v>330</v>
      </c>
      <c r="D1469" s="86" t="s">
        <v>331</v>
      </c>
      <c r="E1469" s="246" t="s">
        <v>332</v>
      </c>
      <c r="F1469" s="246"/>
      <c r="G1469" s="88" t="s">
        <v>333</v>
      </c>
      <c r="H1469" s="87" t="s">
        <v>334</v>
      </c>
      <c r="I1469" s="87" t="s">
        <v>335</v>
      </c>
      <c r="J1469" s="87" t="s">
        <v>258</v>
      </c>
    </row>
    <row r="1470" spans="1:10" ht="36" customHeight="1" x14ac:dyDescent="0.2">
      <c r="A1470" s="67" t="s">
        <v>336</v>
      </c>
      <c r="B1470" s="68" t="s">
        <v>636</v>
      </c>
      <c r="C1470" s="67" t="s">
        <v>49</v>
      </c>
      <c r="D1470" s="67" t="s">
        <v>637</v>
      </c>
      <c r="E1470" s="247" t="s">
        <v>635</v>
      </c>
      <c r="F1470" s="247"/>
      <c r="G1470" s="69" t="s">
        <v>95</v>
      </c>
      <c r="H1470" s="70">
        <v>1</v>
      </c>
      <c r="I1470" s="71">
        <v>54.96</v>
      </c>
      <c r="J1470" s="71">
        <v>54.96</v>
      </c>
    </row>
    <row r="1471" spans="1:10" ht="36" customHeight="1" x14ac:dyDescent="0.2">
      <c r="A1471" s="79" t="s">
        <v>362</v>
      </c>
      <c r="B1471" s="80" t="s">
        <v>1084</v>
      </c>
      <c r="C1471" s="79" t="s">
        <v>49</v>
      </c>
      <c r="D1471" s="79" t="s">
        <v>1085</v>
      </c>
      <c r="E1471" s="244" t="s">
        <v>339</v>
      </c>
      <c r="F1471" s="244"/>
      <c r="G1471" s="81" t="s">
        <v>365</v>
      </c>
      <c r="H1471" s="82">
        <v>5.6884999999999998E-2</v>
      </c>
      <c r="I1471" s="83">
        <v>22.11</v>
      </c>
      <c r="J1471" s="83">
        <v>1.25</v>
      </c>
    </row>
    <row r="1472" spans="1:10" ht="25.5" x14ac:dyDescent="0.2">
      <c r="A1472" s="79" t="s">
        <v>362</v>
      </c>
      <c r="B1472" s="80" t="s">
        <v>366</v>
      </c>
      <c r="C1472" s="79" t="s">
        <v>49</v>
      </c>
      <c r="D1472" s="79" t="s">
        <v>367</v>
      </c>
      <c r="E1472" s="244" t="s">
        <v>339</v>
      </c>
      <c r="F1472" s="244"/>
      <c r="G1472" s="81" t="s">
        <v>365</v>
      </c>
      <c r="H1472" s="82">
        <v>7.3772699999999997E-2</v>
      </c>
      <c r="I1472" s="83">
        <v>17.54</v>
      </c>
      <c r="J1472" s="83">
        <v>1.29</v>
      </c>
    </row>
    <row r="1473" spans="1:10" ht="38.25" x14ac:dyDescent="0.2">
      <c r="A1473" s="79" t="s">
        <v>341</v>
      </c>
      <c r="B1473" s="80" t="s">
        <v>583</v>
      </c>
      <c r="C1473" s="79" t="s">
        <v>49</v>
      </c>
      <c r="D1473" s="79" t="s">
        <v>584</v>
      </c>
      <c r="E1473" s="244" t="s">
        <v>377</v>
      </c>
      <c r="F1473" s="244"/>
      <c r="G1473" s="81" t="s">
        <v>585</v>
      </c>
      <c r="H1473" s="82">
        <v>1.26</v>
      </c>
      <c r="I1473" s="83">
        <v>0.22</v>
      </c>
      <c r="J1473" s="83">
        <v>0.27</v>
      </c>
    </row>
    <row r="1474" spans="1:10" ht="0.95" customHeight="1" x14ac:dyDescent="0.2">
      <c r="A1474" s="79" t="s">
        <v>341</v>
      </c>
      <c r="B1474" s="80" t="s">
        <v>1086</v>
      </c>
      <c r="C1474" s="79" t="s">
        <v>49</v>
      </c>
      <c r="D1474" s="79" t="s">
        <v>1087</v>
      </c>
      <c r="E1474" s="244" t="s">
        <v>377</v>
      </c>
      <c r="F1474" s="244"/>
      <c r="G1474" s="81" t="s">
        <v>132</v>
      </c>
      <c r="H1474" s="82">
        <v>1.26</v>
      </c>
      <c r="I1474" s="83">
        <v>3.37</v>
      </c>
      <c r="J1474" s="83">
        <v>4.24</v>
      </c>
    </row>
    <row r="1475" spans="1:10" ht="18" customHeight="1" x14ac:dyDescent="0.2">
      <c r="A1475" s="79" t="s">
        <v>341</v>
      </c>
      <c r="B1475" s="80" t="s">
        <v>602</v>
      </c>
      <c r="C1475" s="79" t="s">
        <v>49</v>
      </c>
      <c r="D1475" s="79" t="s">
        <v>603</v>
      </c>
      <c r="E1475" s="244" t="s">
        <v>377</v>
      </c>
      <c r="F1475" s="244"/>
      <c r="G1475" s="81" t="s">
        <v>95</v>
      </c>
      <c r="H1475" s="82">
        <v>1.357</v>
      </c>
      <c r="I1475" s="83">
        <v>35</v>
      </c>
      <c r="J1475" s="83">
        <v>47.49</v>
      </c>
    </row>
    <row r="1476" spans="1:10" ht="36" customHeight="1" x14ac:dyDescent="0.2">
      <c r="A1476" s="79" t="s">
        <v>341</v>
      </c>
      <c r="B1476" s="80" t="s">
        <v>1088</v>
      </c>
      <c r="C1476" s="79" t="s">
        <v>338</v>
      </c>
      <c r="D1476" s="79" t="s">
        <v>1089</v>
      </c>
      <c r="E1476" s="244" t="s">
        <v>533</v>
      </c>
      <c r="F1476" s="244"/>
      <c r="G1476" s="81" t="s">
        <v>534</v>
      </c>
      <c r="H1476" s="82">
        <v>5.3E-3</v>
      </c>
      <c r="I1476" s="83">
        <v>34.86</v>
      </c>
      <c r="J1476" s="83">
        <v>0.18</v>
      </c>
    </row>
    <row r="1477" spans="1:10" ht="36" customHeight="1" x14ac:dyDescent="0.2">
      <c r="A1477" s="79" t="s">
        <v>341</v>
      </c>
      <c r="B1477" s="80" t="s">
        <v>1090</v>
      </c>
      <c r="C1477" s="79" t="s">
        <v>338</v>
      </c>
      <c r="D1477" s="79" t="s">
        <v>1091</v>
      </c>
      <c r="E1477" s="244" t="s">
        <v>533</v>
      </c>
      <c r="F1477" s="244"/>
      <c r="G1477" s="81" t="s">
        <v>539</v>
      </c>
      <c r="H1477" s="82">
        <v>7.3000000000000001E-3</v>
      </c>
      <c r="I1477" s="83">
        <v>33.729999999999997</v>
      </c>
      <c r="J1477" s="83">
        <v>0.24</v>
      </c>
    </row>
    <row r="1478" spans="1:10" ht="36" customHeight="1" x14ac:dyDescent="0.2">
      <c r="A1478" s="84"/>
      <c r="B1478" s="84"/>
      <c r="C1478" s="84"/>
      <c r="D1478" s="84"/>
      <c r="E1478" s="84" t="s">
        <v>344</v>
      </c>
      <c r="F1478" s="85">
        <v>0.85521449704142016</v>
      </c>
      <c r="G1478" s="84" t="s">
        <v>345</v>
      </c>
      <c r="H1478" s="85">
        <v>0.99</v>
      </c>
      <c r="I1478" s="84" t="s">
        <v>346</v>
      </c>
      <c r="J1478" s="85">
        <v>1.85</v>
      </c>
    </row>
    <row r="1479" spans="1:10" ht="15" thickBot="1" x14ac:dyDescent="0.25">
      <c r="A1479" s="84"/>
      <c r="B1479" s="84"/>
      <c r="C1479" s="84"/>
      <c r="D1479" s="84"/>
      <c r="E1479" s="84" t="s">
        <v>347</v>
      </c>
      <c r="F1479" s="85">
        <v>14.48</v>
      </c>
      <c r="G1479" s="84"/>
      <c r="H1479" s="245" t="s">
        <v>348</v>
      </c>
      <c r="I1479" s="245"/>
      <c r="J1479" s="85">
        <v>69.44</v>
      </c>
    </row>
    <row r="1480" spans="1:10" ht="15" thickTop="1" x14ac:dyDescent="0.2">
      <c r="A1480" s="72"/>
      <c r="B1480" s="72"/>
      <c r="C1480" s="72"/>
      <c r="D1480" s="72"/>
      <c r="E1480" s="72"/>
      <c r="F1480" s="72"/>
      <c r="G1480" s="72"/>
      <c r="H1480" s="72"/>
      <c r="I1480" s="72"/>
      <c r="J1480" s="72"/>
    </row>
    <row r="1481" spans="1:10" ht="0.95" customHeight="1" x14ac:dyDescent="0.2">
      <c r="A1481" s="86"/>
      <c r="B1481" s="87" t="s">
        <v>329</v>
      </c>
      <c r="C1481" s="86" t="s">
        <v>330</v>
      </c>
      <c r="D1481" s="86" t="s">
        <v>331</v>
      </c>
      <c r="E1481" s="246" t="s">
        <v>332</v>
      </c>
      <c r="F1481" s="246"/>
      <c r="G1481" s="88" t="s">
        <v>333</v>
      </c>
      <c r="H1481" s="87" t="s">
        <v>334</v>
      </c>
      <c r="I1481" s="87" t="s">
        <v>335</v>
      </c>
      <c r="J1481" s="87" t="s">
        <v>258</v>
      </c>
    </row>
    <row r="1482" spans="1:10" ht="18" customHeight="1" x14ac:dyDescent="0.2">
      <c r="A1482" s="67" t="s">
        <v>336</v>
      </c>
      <c r="B1482" s="68" t="s">
        <v>707</v>
      </c>
      <c r="C1482" s="67" t="s">
        <v>49</v>
      </c>
      <c r="D1482" s="67" t="s">
        <v>708</v>
      </c>
      <c r="E1482" s="247" t="s">
        <v>642</v>
      </c>
      <c r="F1482" s="247"/>
      <c r="G1482" s="69" t="s">
        <v>132</v>
      </c>
      <c r="H1482" s="70">
        <v>1</v>
      </c>
      <c r="I1482" s="71">
        <v>23.56</v>
      </c>
      <c r="J1482" s="71">
        <v>23.56</v>
      </c>
    </row>
    <row r="1483" spans="1:10" ht="36" customHeight="1" x14ac:dyDescent="0.2">
      <c r="A1483" s="79" t="s">
        <v>362</v>
      </c>
      <c r="B1483" s="80" t="s">
        <v>1029</v>
      </c>
      <c r="C1483" s="79" t="s">
        <v>49</v>
      </c>
      <c r="D1483" s="79" t="s">
        <v>1030</v>
      </c>
      <c r="E1483" s="244" t="s">
        <v>642</v>
      </c>
      <c r="F1483" s="244"/>
      <c r="G1483" s="81" t="s">
        <v>132</v>
      </c>
      <c r="H1483" s="82">
        <v>1</v>
      </c>
      <c r="I1483" s="83">
        <v>6.83</v>
      </c>
      <c r="J1483" s="83">
        <v>6.83</v>
      </c>
    </row>
    <row r="1484" spans="1:10" ht="24" customHeight="1" x14ac:dyDescent="0.2">
      <c r="A1484" s="79" t="s">
        <v>362</v>
      </c>
      <c r="B1484" s="80" t="s">
        <v>1092</v>
      </c>
      <c r="C1484" s="79" t="s">
        <v>49</v>
      </c>
      <c r="D1484" s="79" t="s">
        <v>1093</v>
      </c>
      <c r="E1484" s="244" t="s">
        <v>642</v>
      </c>
      <c r="F1484" s="244"/>
      <c r="G1484" s="81" t="s">
        <v>132</v>
      </c>
      <c r="H1484" s="82">
        <v>1</v>
      </c>
      <c r="I1484" s="83">
        <v>16.73</v>
      </c>
      <c r="J1484" s="83">
        <v>16.73</v>
      </c>
    </row>
    <row r="1485" spans="1:10" ht="24" customHeight="1" x14ac:dyDescent="0.2">
      <c r="A1485" s="84"/>
      <c r="B1485" s="84"/>
      <c r="C1485" s="84"/>
      <c r="D1485" s="84"/>
      <c r="E1485" s="84" t="s">
        <v>344</v>
      </c>
      <c r="F1485" s="85">
        <v>4.2205991124260356</v>
      </c>
      <c r="G1485" s="84" t="s">
        <v>345</v>
      </c>
      <c r="H1485" s="85">
        <v>4.91</v>
      </c>
      <c r="I1485" s="84" t="s">
        <v>346</v>
      </c>
      <c r="J1485" s="85">
        <v>9.1300000000000008</v>
      </c>
    </row>
    <row r="1486" spans="1:10" ht="24" customHeight="1" thickBot="1" x14ac:dyDescent="0.25">
      <c r="A1486" s="84"/>
      <c r="B1486" s="84"/>
      <c r="C1486" s="84"/>
      <c r="D1486" s="84"/>
      <c r="E1486" s="84" t="s">
        <v>347</v>
      </c>
      <c r="F1486" s="85">
        <v>6.21</v>
      </c>
      <c r="G1486" s="84"/>
      <c r="H1486" s="245" t="s">
        <v>348</v>
      </c>
      <c r="I1486" s="245"/>
      <c r="J1486" s="85">
        <v>29.77</v>
      </c>
    </row>
    <row r="1487" spans="1:10" ht="15" thickTop="1" x14ac:dyDescent="0.2">
      <c r="A1487" s="72"/>
      <c r="B1487" s="72"/>
      <c r="C1487" s="72"/>
      <c r="D1487" s="72"/>
      <c r="E1487" s="72"/>
      <c r="F1487" s="72"/>
      <c r="G1487" s="72"/>
      <c r="H1487" s="72"/>
      <c r="I1487" s="72"/>
      <c r="J1487" s="72"/>
    </row>
    <row r="1488" spans="1:10" ht="15" x14ac:dyDescent="0.2">
      <c r="A1488" s="86"/>
      <c r="B1488" s="87" t="s">
        <v>329</v>
      </c>
      <c r="C1488" s="86" t="s">
        <v>330</v>
      </c>
      <c r="D1488" s="86" t="s">
        <v>331</v>
      </c>
      <c r="E1488" s="246" t="s">
        <v>332</v>
      </c>
      <c r="F1488" s="246"/>
      <c r="G1488" s="88" t="s">
        <v>333</v>
      </c>
      <c r="H1488" s="87" t="s">
        <v>334</v>
      </c>
      <c r="I1488" s="87" t="s">
        <v>335</v>
      </c>
      <c r="J1488" s="87" t="s">
        <v>258</v>
      </c>
    </row>
    <row r="1489" spans="1:10" ht="0.95" customHeight="1" x14ac:dyDescent="0.2">
      <c r="A1489" s="67" t="s">
        <v>336</v>
      </c>
      <c r="B1489" s="68" t="s">
        <v>1092</v>
      </c>
      <c r="C1489" s="67" t="s">
        <v>49</v>
      </c>
      <c r="D1489" s="67" t="s">
        <v>1093</v>
      </c>
      <c r="E1489" s="247" t="s">
        <v>642</v>
      </c>
      <c r="F1489" s="247"/>
      <c r="G1489" s="69" t="s">
        <v>132</v>
      </c>
      <c r="H1489" s="70">
        <v>1</v>
      </c>
      <c r="I1489" s="71">
        <v>16.73</v>
      </c>
      <c r="J1489" s="71">
        <v>16.73</v>
      </c>
    </row>
    <row r="1490" spans="1:10" ht="18" customHeight="1" x14ac:dyDescent="0.2">
      <c r="A1490" s="79" t="s">
        <v>362</v>
      </c>
      <c r="B1490" s="80" t="s">
        <v>905</v>
      </c>
      <c r="C1490" s="79" t="s">
        <v>49</v>
      </c>
      <c r="D1490" s="79" t="s">
        <v>906</v>
      </c>
      <c r="E1490" s="244" t="s">
        <v>339</v>
      </c>
      <c r="F1490" s="244"/>
      <c r="G1490" s="81" t="s">
        <v>365</v>
      </c>
      <c r="H1490" s="82">
        <v>0.23499999999999999</v>
      </c>
      <c r="I1490" s="83">
        <v>18.260000000000002</v>
      </c>
      <c r="J1490" s="83">
        <v>4.29</v>
      </c>
    </row>
    <row r="1491" spans="1:10" ht="36" customHeight="1" x14ac:dyDescent="0.2">
      <c r="A1491" s="79" t="s">
        <v>362</v>
      </c>
      <c r="B1491" s="80" t="s">
        <v>557</v>
      </c>
      <c r="C1491" s="79" t="s">
        <v>49</v>
      </c>
      <c r="D1491" s="79" t="s">
        <v>558</v>
      </c>
      <c r="E1491" s="244" t="s">
        <v>339</v>
      </c>
      <c r="F1491" s="244"/>
      <c r="G1491" s="81" t="s">
        <v>365</v>
      </c>
      <c r="H1491" s="82">
        <v>0.23499999999999999</v>
      </c>
      <c r="I1491" s="83">
        <v>22.52</v>
      </c>
      <c r="J1491" s="83">
        <v>5.29</v>
      </c>
    </row>
    <row r="1492" spans="1:10" ht="36" customHeight="1" x14ac:dyDescent="0.2">
      <c r="A1492" s="79" t="s">
        <v>341</v>
      </c>
      <c r="B1492" s="80" t="s">
        <v>1035</v>
      </c>
      <c r="C1492" s="79" t="s">
        <v>49</v>
      </c>
      <c r="D1492" s="79" t="s">
        <v>1036</v>
      </c>
      <c r="E1492" s="244" t="s">
        <v>377</v>
      </c>
      <c r="F1492" s="244"/>
      <c r="G1492" s="81" t="s">
        <v>132</v>
      </c>
      <c r="H1492" s="82">
        <v>1</v>
      </c>
      <c r="I1492" s="83">
        <v>7.15</v>
      </c>
      <c r="J1492" s="83">
        <v>7.15</v>
      </c>
    </row>
    <row r="1493" spans="1:10" ht="36" customHeight="1" x14ac:dyDescent="0.2">
      <c r="A1493" s="84"/>
      <c r="B1493" s="84"/>
      <c r="C1493" s="84"/>
      <c r="D1493" s="84"/>
      <c r="E1493" s="84" t="s">
        <v>344</v>
      </c>
      <c r="F1493" s="85">
        <v>3.2451923076923075</v>
      </c>
      <c r="G1493" s="84" t="s">
        <v>345</v>
      </c>
      <c r="H1493" s="85">
        <v>3.77</v>
      </c>
      <c r="I1493" s="84" t="s">
        <v>346</v>
      </c>
      <c r="J1493" s="85">
        <v>7.02</v>
      </c>
    </row>
    <row r="1494" spans="1:10" ht="15" thickBot="1" x14ac:dyDescent="0.25">
      <c r="A1494" s="84"/>
      <c r="B1494" s="84"/>
      <c r="C1494" s="84"/>
      <c r="D1494" s="84"/>
      <c r="E1494" s="84" t="s">
        <v>347</v>
      </c>
      <c r="F1494" s="85">
        <v>4.41</v>
      </c>
      <c r="G1494" s="84"/>
      <c r="H1494" s="245" t="s">
        <v>348</v>
      </c>
      <c r="I1494" s="245"/>
      <c r="J1494" s="85">
        <v>21.14</v>
      </c>
    </row>
    <row r="1495" spans="1:10" ht="15" thickTop="1" x14ac:dyDescent="0.2">
      <c r="A1495" s="72"/>
      <c r="B1495" s="72"/>
      <c r="C1495" s="72"/>
      <c r="D1495" s="72"/>
      <c r="E1495" s="72"/>
      <c r="F1495" s="72"/>
      <c r="G1495" s="72"/>
      <c r="H1495" s="72"/>
      <c r="I1495" s="72"/>
      <c r="J1495" s="72"/>
    </row>
    <row r="1496" spans="1:10" ht="0.95" customHeight="1" x14ac:dyDescent="0.2">
      <c r="A1496" s="86"/>
      <c r="B1496" s="87" t="s">
        <v>329</v>
      </c>
      <c r="C1496" s="86" t="s">
        <v>330</v>
      </c>
      <c r="D1496" s="86" t="s">
        <v>331</v>
      </c>
      <c r="E1496" s="246" t="s">
        <v>332</v>
      </c>
      <c r="F1496" s="246"/>
      <c r="G1496" s="88" t="s">
        <v>333</v>
      </c>
      <c r="H1496" s="87" t="s">
        <v>334</v>
      </c>
      <c r="I1496" s="87" t="s">
        <v>335</v>
      </c>
      <c r="J1496" s="87" t="s">
        <v>258</v>
      </c>
    </row>
    <row r="1497" spans="1:10" ht="18" customHeight="1" x14ac:dyDescent="0.2">
      <c r="A1497" s="67" t="s">
        <v>336</v>
      </c>
      <c r="B1497" s="68" t="s">
        <v>709</v>
      </c>
      <c r="C1497" s="67" t="s">
        <v>49</v>
      </c>
      <c r="D1497" s="67" t="s">
        <v>710</v>
      </c>
      <c r="E1497" s="247" t="s">
        <v>642</v>
      </c>
      <c r="F1497" s="247"/>
      <c r="G1497" s="69" t="s">
        <v>132</v>
      </c>
      <c r="H1497" s="70">
        <v>1</v>
      </c>
      <c r="I1497" s="71">
        <v>25.55</v>
      </c>
      <c r="J1497" s="71">
        <v>25.55</v>
      </c>
    </row>
    <row r="1498" spans="1:10" ht="36" customHeight="1" x14ac:dyDescent="0.2">
      <c r="A1498" s="79" t="s">
        <v>362</v>
      </c>
      <c r="B1498" s="80" t="s">
        <v>1029</v>
      </c>
      <c r="C1498" s="79" t="s">
        <v>49</v>
      </c>
      <c r="D1498" s="79" t="s">
        <v>1030</v>
      </c>
      <c r="E1498" s="244" t="s">
        <v>642</v>
      </c>
      <c r="F1498" s="244"/>
      <c r="G1498" s="81" t="s">
        <v>132</v>
      </c>
      <c r="H1498" s="82">
        <v>1</v>
      </c>
      <c r="I1498" s="83">
        <v>6.83</v>
      </c>
      <c r="J1498" s="83">
        <v>6.83</v>
      </c>
    </row>
    <row r="1499" spans="1:10" ht="24" customHeight="1" x14ac:dyDescent="0.2">
      <c r="A1499" s="79" t="s">
        <v>362</v>
      </c>
      <c r="B1499" s="80" t="s">
        <v>1094</v>
      </c>
      <c r="C1499" s="79" t="s">
        <v>49</v>
      </c>
      <c r="D1499" s="79" t="s">
        <v>1095</v>
      </c>
      <c r="E1499" s="244" t="s">
        <v>642</v>
      </c>
      <c r="F1499" s="244"/>
      <c r="G1499" s="81" t="s">
        <v>132</v>
      </c>
      <c r="H1499" s="82">
        <v>1</v>
      </c>
      <c r="I1499" s="83">
        <v>18.72</v>
      </c>
      <c r="J1499" s="83">
        <v>18.72</v>
      </c>
    </row>
    <row r="1500" spans="1:10" ht="24" customHeight="1" x14ac:dyDescent="0.2">
      <c r="A1500" s="84"/>
      <c r="B1500" s="84"/>
      <c r="C1500" s="84"/>
      <c r="D1500" s="84"/>
      <c r="E1500" s="84" t="s">
        <v>344</v>
      </c>
      <c r="F1500" s="85">
        <v>4.2205991124260356</v>
      </c>
      <c r="G1500" s="84" t="s">
        <v>345</v>
      </c>
      <c r="H1500" s="85">
        <v>4.91</v>
      </c>
      <c r="I1500" s="84" t="s">
        <v>346</v>
      </c>
      <c r="J1500" s="85">
        <v>9.1300000000000008</v>
      </c>
    </row>
    <row r="1501" spans="1:10" ht="24" customHeight="1" thickBot="1" x14ac:dyDescent="0.25">
      <c r="A1501" s="84"/>
      <c r="B1501" s="84"/>
      <c r="C1501" s="84"/>
      <c r="D1501" s="84"/>
      <c r="E1501" s="84" t="s">
        <v>347</v>
      </c>
      <c r="F1501" s="85">
        <v>6.73</v>
      </c>
      <c r="G1501" s="84"/>
      <c r="H1501" s="245" t="s">
        <v>348</v>
      </c>
      <c r="I1501" s="245"/>
      <c r="J1501" s="85">
        <v>32.28</v>
      </c>
    </row>
    <row r="1502" spans="1:10" ht="15" thickTop="1" x14ac:dyDescent="0.2">
      <c r="A1502" s="72"/>
      <c r="B1502" s="72"/>
      <c r="C1502" s="72"/>
      <c r="D1502" s="72"/>
      <c r="E1502" s="72"/>
      <c r="F1502" s="72"/>
      <c r="G1502" s="72"/>
      <c r="H1502" s="72"/>
      <c r="I1502" s="72"/>
      <c r="J1502" s="72"/>
    </row>
    <row r="1503" spans="1:10" ht="15" x14ac:dyDescent="0.2">
      <c r="A1503" s="86"/>
      <c r="B1503" s="87" t="s">
        <v>329</v>
      </c>
      <c r="C1503" s="86" t="s">
        <v>330</v>
      </c>
      <c r="D1503" s="86" t="s">
        <v>331</v>
      </c>
      <c r="E1503" s="246" t="s">
        <v>332</v>
      </c>
      <c r="F1503" s="246"/>
      <c r="G1503" s="88" t="s">
        <v>333</v>
      </c>
      <c r="H1503" s="87" t="s">
        <v>334</v>
      </c>
      <c r="I1503" s="87" t="s">
        <v>335</v>
      </c>
      <c r="J1503" s="87" t="s">
        <v>258</v>
      </c>
    </row>
    <row r="1504" spans="1:10" ht="0.95" customHeight="1" x14ac:dyDescent="0.2">
      <c r="A1504" s="67" t="s">
        <v>336</v>
      </c>
      <c r="B1504" s="68" t="s">
        <v>1094</v>
      </c>
      <c r="C1504" s="67" t="s">
        <v>49</v>
      </c>
      <c r="D1504" s="67" t="s">
        <v>1095</v>
      </c>
      <c r="E1504" s="247" t="s">
        <v>642</v>
      </c>
      <c r="F1504" s="247"/>
      <c r="G1504" s="69" t="s">
        <v>132</v>
      </c>
      <c r="H1504" s="70">
        <v>1</v>
      </c>
      <c r="I1504" s="71">
        <v>18.72</v>
      </c>
      <c r="J1504" s="71">
        <v>18.72</v>
      </c>
    </row>
    <row r="1505" spans="1:10" ht="18" customHeight="1" x14ac:dyDescent="0.2">
      <c r="A1505" s="79" t="s">
        <v>362</v>
      </c>
      <c r="B1505" s="80" t="s">
        <v>905</v>
      </c>
      <c r="C1505" s="79" t="s">
        <v>49</v>
      </c>
      <c r="D1505" s="79" t="s">
        <v>906</v>
      </c>
      <c r="E1505" s="244" t="s">
        <v>339</v>
      </c>
      <c r="F1505" s="244"/>
      <c r="G1505" s="81" t="s">
        <v>365</v>
      </c>
      <c r="H1505" s="82">
        <v>0.23499999999999999</v>
      </c>
      <c r="I1505" s="83">
        <v>18.260000000000002</v>
      </c>
      <c r="J1505" s="83">
        <v>4.29</v>
      </c>
    </row>
    <row r="1506" spans="1:10" ht="36" customHeight="1" x14ac:dyDescent="0.2">
      <c r="A1506" s="79" t="s">
        <v>362</v>
      </c>
      <c r="B1506" s="80" t="s">
        <v>557</v>
      </c>
      <c r="C1506" s="79" t="s">
        <v>49</v>
      </c>
      <c r="D1506" s="79" t="s">
        <v>558</v>
      </c>
      <c r="E1506" s="244" t="s">
        <v>339</v>
      </c>
      <c r="F1506" s="244"/>
      <c r="G1506" s="81" t="s">
        <v>365</v>
      </c>
      <c r="H1506" s="82">
        <v>0.23499999999999999</v>
      </c>
      <c r="I1506" s="83">
        <v>22.52</v>
      </c>
      <c r="J1506" s="83">
        <v>5.29</v>
      </c>
    </row>
    <row r="1507" spans="1:10" ht="36" customHeight="1" x14ac:dyDescent="0.2">
      <c r="A1507" s="79" t="s">
        <v>341</v>
      </c>
      <c r="B1507" s="80" t="s">
        <v>1096</v>
      </c>
      <c r="C1507" s="79" t="s">
        <v>49</v>
      </c>
      <c r="D1507" s="79" t="s">
        <v>1097</v>
      </c>
      <c r="E1507" s="244" t="s">
        <v>377</v>
      </c>
      <c r="F1507" s="244"/>
      <c r="G1507" s="81" t="s">
        <v>132</v>
      </c>
      <c r="H1507" s="82">
        <v>1</v>
      </c>
      <c r="I1507" s="83">
        <v>9.14</v>
      </c>
      <c r="J1507" s="83">
        <v>9.14</v>
      </c>
    </row>
    <row r="1508" spans="1:10" ht="36" customHeight="1" x14ac:dyDescent="0.2">
      <c r="A1508" s="84"/>
      <c r="B1508" s="84"/>
      <c r="C1508" s="84"/>
      <c r="D1508" s="84"/>
      <c r="E1508" s="84" t="s">
        <v>344</v>
      </c>
      <c r="F1508" s="85">
        <v>3.2451923076923075</v>
      </c>
      <c r="G1508" s="84" t="s">
        <v>345</v>
      </c>
      <c r="H1508" s="85">
        <v>3.77</v>
      </c>
      <c r="I1508" s="84" t="s">
        <v>346</v>
      </c>
      <c r="J1508" s="85">
        <v>7.02</v>
      </c>
    </row>
    <row r="1509" spans="1:10" ht="15" thickBot="1" x14ac:dyDescent="0.25">
      <c r="A1509" s="84"/>
      <c r="B1509" s="84"/>
      <c r="C1509" s="84"/>
      <c r="D1509" s="84"/>
      <c r="E1509" s="84" t="s">
        <v>347</v>
      </c>
      <c r="F1509" s="85">
        <v>4.93</v>
      </c>
      <c r="G1509" s="84"/>
      <c r="H1509" s="245" t="s">
        <v>348</v>
      </c>
      <c r="I1509" s="245"/>
      <c r="J1509" s="85">
        <v>23.65</v>
      </c>
    </row>
    <row r="1510" spans="1:10" ht="15" thickTop="1" x14ac:dyDescent="0.2">
      <c r="A1510" s="72"/>
      <c r="B1510" s="72"/>
      <c r="C1510" s="72"/>
      <c r="D1510" s="72"/>
      <c r="E1510" s="72"/>
      <c r="F1510" s="72"/>
      <c r="G1510" s="72"/>
      <c r="H1510" s="72"/>
      <c r="I1510" s="72"/>
      <c r="J1510" s="72"/>
    </row>
    <row r="1511" spans="1:10" ht="0.95" customHeight="1" x14ac:dyDescent="0.2">
      <c r="A1511" s="86"/>
      <c r="B1511" s="87" t="s">
        <v>329</v>
      </c>
      <c r="C1511" s="86" t="s">
        <v>330</v>
      </c>
      <c r="D1511" s="86" t="s">
        <v>331</v>
      </c>
      <c r="E1511" s="246" t="s">
        <v>332</v>
      </c>
      <c r="F1511" s="246"/>
      <c r="G1511" s="88" t="s">
        <v>333</v>
      </c>
      <c r="H1511" s="87" t="s">
        <v>334</v>
      </c>
      <c r="I1511" s="87" t="s">
        <v>335</v>
      </c>
      <c r="J1511" s="87" t="s">
        <v>258</v>
      </c>
    </row>
    <row r="1512" spans="1:10" ht="18" customHeight="1" x14ac:dyDescent="0.2">
      <c r="A1512" s="67" t="s">
        <v>336</v>
      </c>
      <c r="B1512" s="68" t="s">
        <v>659</v>
      </c>
      <c r="C1512" s="67" t="s">
        <v>49</v>
      </c>
      <c r="D1512" s="67" t="s">
        <v>660</v>
      </c>
      <c r="E1512" s="247" t="s">
        <v>642</v>
      </c>
      <c r="F1512" s="247"/>
      <c r="G1512" s="69" t="s">
        <v>132</v>
      </c>
      <c r="H1512" s="70">
        <v>1</v>
      </c>
      <c r="I1512" s="71">
        <v>37.799999999999997</v>
      </c>
      <c r="J1512" s="71">
        <v>37.799999999999997</v>
      </c>
    </row>
    <row r="1513" spans="1:10" ht="36" customHeight="1" x14ac:dyDescent="0.2">
      <c r="A1513" s="79" t="s">
        <v>362</v>
      </c>
      <c r="B1513" s="80" t="s">
        <v>1029</v>
      </c>
      <c r="C1513" s="79" t="s">
        <v>49</v>
      </c>
      <c r="D1513" s="79" t="s">
        <v>1030</v>
      </c>
      <c r="E1513" s="244" t="s">
        <v>642</v>
      </c>
      <c r="F1513" s="244"/>
      <c r="G1513" s="81" t="s">
        <v>132</v>
      </c>
      <c r="H1513" s="82">
        <v>1</v>
      </c>
      <c r="I1513" s="83">
        <v>6.83</v>
      </c>
      <c r="J1513" s="83">
        <v>6.83</v>
      </c>
    </row>
    <row r="1514" spans="1:10" ht="24" customHeight="1" x14ac:dyDescent="0.2">
      <c r="A1514" s="79" t="s">
        <v>362</v>
      </c>
      <c r="B1514" s="80" t="s">
        <v>1098</v>
      </c>
      <c r="C1514" s="79" t="s">
        <v>49</v>
      </c>
      <c r="D1514" s="79" t="s">
        <v>1099</v>
      </c>
      <c r="E1514" s="244" t="s">
        <v>642</v>
      </c>
      <c r="F1514" s="244"/>
      <c r="G1514" s="81" t="s">
        <v>132</v>
      </c>
      <c r="H1514" s="82">
        <v>1</v>
      </c>
      <c r="I1514" s="83">
        <v>30.97</v>
      </c>
      <c r="J1514" s="83">
        <v>30.97</v>
      </c>
    </row>
    <row r="1515" spans="1:10" ht="24" customHeight="1" x14ac:dyDescent="0.2">
      <c r="A1515" s="84"/>
      <c r="B1515" s="84"/>
      <c r="C1515" s="84"/>
      <c r="D1515" s="84"/>
      <c r="E1515" s="84" t="s">
        <v>344</v>
      </c>
      <c r="F1515" s="85">
        <v>6.6244452999999996</v>
      </c>
      <c r="G1515" s="84" t="s">
        <v>345</v>
      </c>
      <c r="H1515" s="85">
        <v>7.71</v>
      </c>
      <c r="I1515" s="84" t="s">
        <v>346</v>
      </c>
      <c r="J1515" s="85">
        <v>14.33</v>
      </c>
    </row>
    <row r="1516" spans="1:10" ht="24" customHeight="1" thickBot="1" x14ac:dyDescent="0.25">
      <c r="A1516" s="84"/>
      <c r="B1516" s="84"/>
      <c r="C1516" s="84"/>
      <c r="D1516" s="84"/>
      <c r="E1516" s="84" t="s">
        <v>347</v>
      </c>
      <c r="F1516" s="85">
        <v>9.9600000000000009</v>
      </c>
      <c r="G1516" s="84"/>
      <c r="H1516" s="245" t="s">
        <v>348</v>
      </c>
      <c r="I1516" s="245"/>
      <c r="J1516" s="85">
        <v>47.76</v>
      </c>
    </row>
    <row r="1517" spans="1:10" ht="15" thickTop="1" x14ac:dyDescent="0.2">
      <c r="A1517" s="72"/>
      <c r="B1517" s="72"/>
      <c r="C1517" s="72"/>
      <c r="D1517" s="72"/>
      <c r="E1517" s="72"/>
      <c r="F1517" s="72"/>
      <c r="G1517" s="72"/>
      <c r="H1517" s="72"/>
      <c r="I1517" s="72"/>
      <c r="J1517" s="72"/>
    </row>
    <row r="1518" spans="1:10" ht="15" x14ac:dyDescent="0.2">
      <c r="A1518" s="86"/>
      <c r="B1518" s="87" t="s">
        <v>329</v>
      </c>
      <c r="C1518" s="86" t="s">
        <v>330</v>
      </c>
      <c r="D1518" s="86" t="s">
        <v>331</v>
      </c>
      <c r="E1518" s="246" t="s">
        <v>332</v>
      </c>
      <c r="F1518" s="246"/>
      <c r="G1518" s="88" t="s">
        <v>333</v>
      </c>
      <c r="H1518" s="87" t="s">
        <v>334</v>
      </c>
      <c r="I1518" s="87" t="s">
        <v>335</v>
      </c>
      <c r="J1518" s="87" t="s">
        <v>258</v>
      </c>
    </row>
    <row r="1519" spans="1:10" ht="0.95" customHeight="1" x14ac:dyDescent="0.2">
      <c r="A1519" s="67" t="s">
        <v>336</v>
      </c>
      <c r="B1519" s="68" t="s">
        <v>1098</v>
      </c>
      <c r="C1519" s="67" t="s">
        <v>49</v>
      </c>
      <c r="D1519" s="67" t="s">
        <v>1099</v>
      </c>
      <c r="E1519" s="247" t="s">
        <v>642</v>
      </c>
      <c r="F1519" s="247"/>
      <c r="G1519" s="69" t="s">
        <v>132</v>
      </c>
      <c r="H1519" s="70">
        <v>1</v>
      </c>
      <c r="I1519" s="71">
        <v>30.97</v>
      </c>
      <c r="J1519" s="71">
        <v>30.97</v>
      </c>
    </row>
    <row r="1520" spans="1:10" ht="18" customHeight="1" x14ac:dyDescent="0.2">
      <c r="A1520" s="79" t="s">
        <v>362</v>
      </c>
      <c r="B1520" s="80" t="s">
        <v>905</v>
      </c>
      <c r="C1520" s="79" t="s">
        <v>49</v>
      </c>
      <c r="D1520" s="79" t="s">
        <v>906</v>
      </c>
      <c r="E1520" s="244" t="s">
        <v>339</v>
      </c>
      <c r="F1520" s="244"/>
      <c r="G1520" s="81" t="s">
        <v>365</v>
      </c>
      <c r="H1520" s="82">
        <v>0.40899999999999997</v>
      </c>
      <c r="I1520" s="83">
        <v>18.260000000000002</v>
      </c>
      <c r="J1520" s="83">
        <v>7.46</v>
      </c>
    </row>
    <row r="1521" spans="1:10" ht="48" customHeight="1" x14ac:dyDescent="0.2">
      <c r="A1521" s="79" t="s">
        <v>362</v>
      </c>
      <c r="B1521" s="80" t="s">
        <v>557</v>
      </c>
      <c r="C1521" s="79" t="s">
        <v>49</v>
      </c>
      <c r="D1521" s="79" t="s">
        <v>558</v>
      </c>
      <c r="E1521" s="244" t="s">
        <v>339</v>
      </c>
      <c r="F1521" s="244"/>
      <c r="G1521" s="81" t="s">
        <v>365</v>
      </c>
      <c r="H1521" s="82">
        <v>0.40899999999999997</v>
      </c>
      <c r="I1521" s="83">
        <v>22.52</v>
      </c>
      <c r="J1521" s="83">
        <v>9.2100000000000009</v>
      </c>
    </row>
    <row r="1522" spans="1:10" ht="24" customHeight="1" x14ac:dyDescent="0.2">
      <c r="A1522" s="79" t="s">
        <v>341</v>
      </c>
      <c r="B1522" s="80" t="s">
        <v>1035</v>
      </c>
      <c r="C1522" s="79" t="s">
        <v>49</v>
      </c>
      <c r="D1522" s="79" t="s">
        <v>1036</v>
      </c>
      <c r="E1522" s="244" t="s">
        <v>377</v>
      </c>
      <c r="F1522" s="244"/>
      <c r="G1522" s="81" t="s">
        <v>132</v>
      </c>
      <c r="H1522" s="82">
        <v>2</v>
      </c>
      <c r="I1522" s="83">
        <v>7.15</v>
      </c>
      <c r="J1522" s="83">
        <v>14.3</v>
      </c>
    </row>
    <row r="1523" spans="1:10" ht="24" customHeight="1" x14ac:dyDescent="0.2">
      <c r="A1523" s="84"/>
      <c r="B1523" s="84"/>
      <c r="C1523" s="84"/>
      <c r="D1523" s="84"/>
      <c r="E1523" s="84" t="s">
        <v>344</v>
      </c>
      <c r="F1523" s="85">
        <v>5.6490384615384617</v>
      </c>
      <c r="G1523" s="84" t="s">
        <v>345</v>
      </c>
      <c r="H1523" s="85">
        <v>6.57</v>
      </c>
      <c r="I1523" s="84" t="s">
        <v>346</v>
      </c>
      <c r="J1523" s="85">
        <v>12.22</v>
      </c>
    </row>
    <row r="1524" spans="1:10" ht="24" customHeight="1" thickBot="1" x14ac:dyDescent="0.25">
      <c r="A1524" s="84"/>
      <c r="B1524" s="84"/>
      <c r="C1524" s="84"/>
      <c r="D1524" s="84"/>
      <c r="E1524" s="84" t="s">
        <v>347</v>
      </c>
      <c r="F1524" s="85">
        <v>8.16</v>
      </c>
      <c r="G1524" s="84"/>
      <c r="H1524" s="245" t="s">
        <v>348</v>
      </c>
      <c r="I1524" s="245"/>
      <c r="J1524" s="85">
        <v>39.130000000000003</v>
      </c>
    </row>
    <row r="1525" spans="1:10" ht="24" customHeight="1" thickTop="1" x14ac:dyDescent="0.2">
      <c r="A1525" s="72"/>
      <c r="B1525" s="72"/>
      <c r="C1525" s="72"/>
      <c r="D1525" s="72"/>
      <c r="E1525" s="72"/>
      <c r="F1525" s="72"/>
      <c r="G1525" s="72"/>
      <c r="H1525" s="72"/>
      <c r="I1525" s="72"/>
      <c r="J1525" s="72"/>
    </row>
    <row r="1526" spans="1:10" ht="36" customHeight="1" x14ac:dyDescent="0.2">
      <c r="A1526" s="86"/>
      <c r="B1526" s="87" t="s">
        <v>329</v>
      </c>
      <c r="C1526" s="86" t="s">
        <v>330</v>
      </c>
      <c r="D1526" s="86" t="s">
        <v>331</v>
      </c>
      <c r="E1526" s="246" t="s">
        <v>332</v>
      </c>
      <c r="F1526" s="246"/>
      <c r="G1526" s="88" t="s">
        <v>333</v>
      </c>
      <c r="H1526" s="87" t="s">
        <v>334</v>
      </c>
      <c r="I1526" s="87" t="s">
        <v>335</v>
      </c>
      <c r="J1526" s="87" t="s">
        <v>258</v>
      </c>
    </row>
    <row r="1527" spans="1:10" ht="36" customHeight="1" x14ac:dyDescent="0.2">
      <c r="A1527" s="67" t="s">
        <v>336</v>
      </c>
      <c r="B1527" s="68" t="s">
        <v>633</v>
      </c>
      <c r="C1527" s="67" t="s">
        <v>49</v>
      </c>
      <c r="D1527" s="67" t="s">
        <v>634</v>
      </c>
      <c r="E1527" s="247" t="s">
        <v>635</v>
      </c>
      <c r="F1527" s="247"/>
      <c r="G1527" s="69" t="s">
        <v>95</v>
      </c>
      <c r="H1527" s="70">
        <v>1</v>
      </c>
      <c r="I1527" s="71">
        <v>18.96</v>
      </c>
      <c r="J1527" s="71">
        <v>18.96</v>
      </c>
    </row>
    <row r="1528" spans="1:10" ht="25.5" x14ac:dyDescent="0.2">
      <c r="A1528" s="79" t="s">
        <v>362</v>
      </c>
      <c r="B1528" s="80" t="s">
        <v>393</v>
      </c>
      <c r="C1528" s="79" t="s">
        <v>49</v>
      </c>
      <c r="D1528" s="79" t="s">
        <v>394</v>
      </c>
      <c r="E1528" s="244" t="s">
        <v>339</v>
      </c>
      <c r="F1528" s="244"/>
      <c r="G1528" s="81" t="s">
        <v>365</v>
      </c>
      <c r="H1528" s="82">
        <v>6.5000000000000002E-2</v>
      </c>
      <c r="I1528" s="83">
        <v>17.96</v>
      </c>
      <c r="J1528" s="83">
        <v>1.1599999999999999</v>
      </c>
    </row>
    <row r="1529" spans="1:10" ht="25.5" x14ac:dyDescent="0.2">
      <c r="A1529" s="79" t="s">
        <v>362</v>
      </c>
      <c r="B1529" s="80" t="s">
        <v>363</v>
      </c>
      <c r="C1529" s="79" t="s">
        <v>49</v>
      </c>
      <c r="D1529" s="79" t="s">
        <v>364</v>
      </c>
      <c r="E1529" s="244" t="s">
        <v>339</v>
      </c>
      <c r="F1529" s="244"/>
      <c r="G1529" s="81" t="s">
        <v>365</v>
      </c>
      <c r="H1529" s="82">
        <v>0.11799999999999999</v>
      </c>
      <c r="I1529" s="83">
        <v>22.11</v>
      </c>
      <c r="J1529" s="83">
        <v>2.6</v>
      </c>
    </row>
    <row r="1530" spans="1:10" ht="0.95" customHeight="1" x14ac:dyDescent="0.2">
      <c r="A1530" s="79" t="s">
        <v>341</v>
      </c>
      <c r="B1530" s="80" t="s">
        <v>1100</v>
      </c>
      <c r="C1530" s="79" t="s">
        <v>49</v>
      </c>
      <c r="D1530" s="79" t="s">
        <v>1101</v>
      </c>
      <c r="E1530" s="244" t="s">
        <v>377</v>
      </c>
      <c r="F1530" s="244"/>
      <c r="G1530" s="81" t="s">
        <v>340</v>
      </c>
      <c r="H1530" s="82">
        <v>0.03</v>
      </c>
      <c r="I1530" s="83">
        <v>15.7</v>
      </c>
      <c r="J1530" s="83">
        <v>0.47</v>
      </c>
    </row>
    <row r="1531" spans="1:10" ht="18" customHeight="1" x14ac:dyDescent="0.2">
      <c r="A1531" s="79" t="s">
        <v>341</v>
      </c>
      <c r="B1531" s="80" t="s">
        <v>1102</v>
      </c>
      <c r="C1531" s="79" t="s">
        <v>49</v>
      </c>
      <c r="D1531" s="79" t="s">
        <v>1103</v>
      </c>
      <c r="E1531" s="244" t="s">
        <v>377</v>
      </c>
      <c r="F1531" s="244"/>
      <c r="G1531" s="81" t="s">
        <v>438</v>
      </c>
      <c r="H1531" s="82">
        <v>0.63400000000000001</v>
      </c>
      <c r="I1531" s="83">
        <v>22.65</v>
      </c>
      <c r="J1531" s="83">
        <v>14.36</v>
      </c>
    </row>
    <row r="1532" spans="1:10" ht="48" customHeight="1" x14ac:dyDescent="0.2">
      <c r="A1532" s="79" t="s">
        <v>341</v>
      </c>
      <c r="B1532" s="80" t="s">
        <v>1088</v>
      </c>
      <c r="C1532" s="79" t="s">
        <v>338</v>
      </c>
      <c r="D1532" s="79" t="s">
        <v>1089</v>
      </c>
      <c r="E1532" s="244" t="s">
        <v>533</v>
      </c>
      <c r="F1532" s="244"/>
      <c r="G1532" s="81" t="s">
        <v>534</v>
      </c>
      <c r="H1532" s="82">
        <v>4.5999999999999999E-3</v>
      </c>
      <c r="I1532" s="83">
        <v>34.86</v>
      </c>
      <c r="J1532" s="83">
        <v>0.16</v>
      </c>
    </row>
    <row r="1533" spans="1:10" ht="24" customHeight="1" x14ac:dyDescent="0.2">
      <c r="A1533" s="79" t="s">
        <v>341</v>
      </c>
      <c r="B1533" s="80" t="s">
        <v>1090</v>
      </c>
      <c r="C1533" s="79" t="s">
        <v>338</v>
      </c>
      <c r="D1533" s="79" t="s">
        <v>1091</v>
      </c>
      <c r="E1533" s="244" t="s">
        <v>533</v>
      </c>
      <c r="F1533" s="244"/>
      <c r="G1533" s="81" t="s">
        <v>539</v>
      </c>
      <c r="H1533" s="82">
        <v>6.4000000000000003E-3</v>
      </c>
      <c r="I1533" s="83">
        <v>33.729999999999997</v>
      </c>
      <c r="J1533" s="83">
        <v>0.21</v>
      </c>
    </row>
    <row r="1534" spans="1:10" ht="25.5" x14ac:dyDescent="0.2">
      <c r="A1534" s="84"/>
      <c r="B1534" s="84"/>
      <c r="C1534" s="84"/>
      <c r="D1534" s="84"/>
      <c r="E1534" s="84" t="s">
        <v>344</v>
      </c>
      <c r="F1534" s="85">
        <v>1.294378698224852</v>
      </c>
      <c r="G1534" s="84" t="s">
        <v>345</v>
      </c>
      <c r="H1534" s="85">
        <v>1.51</v>
      </c>
      <c r="I1534" s="84" t="s">
        <v>346</v>
      </c>
      <c r="J1534" s="85">
        <v>2.8</v>
      </c>
    </row>
    <row r="1535" spans="1:10" ht="15" thickBot="1" x14ac:dyDescent="0.25">
      <c r="A1535" s="84"/>
      <c r="B1535" s="84"/>
      <c r="C1535" s="84"/>
      <c r="D1535" s="84"/>
      <c r="E1535" s="84" t="s">
        <v>347</v>
      </c>
      <c r="F1535" s="85">
        <v>4.99</v>
      </c>
      <c r="G1535" s="84"/>
      <c r="H1535" s="245" t="s">
        <v>348</v>
      </c>
      <c r="I1535" s="245"/>
      <c r="J1535" s="85">
        <v>23.95</v>
      </c>
    </row>
    <row r="1536" spans="1:10" ht="0.95" customHeight="1" thickTop="1" x14ac:dyDescent="0.2">
      <c r="A1536" s="72"/>
      <c r="B1536" s="72"/>
      <c r="C1536" s="72"/>
      <c r="D1536" s="72"/>
      <c r="E1536" s="72"/>
      <c r="F1536" s="72"/>
      <c r="G1536" s="72"/>
      <c r="H1536" s="72"/>
      <c r="I1536" s="72"/>
      <c r="J1536" s="72"/>
    </row>
    <row r="1537" spans="1:10" ht="18" customHeight="1" x14ac:dyDescent="0.2">
      <c r="A1537" s="86"/>
      <c r="B1537" s="87" t="s">
        <v>329</v>
      </c>
      <c r="C1537" s="86" t="s">
        <v>330</v>
      </c>
      <c r="D1537" s="86" t="s">
        <v>331</v>
      </c>
      <c r="E1537" s="246" t="s">
        <v>332</v>
      </c>
      <c r="F1537" s="246"/>
      <c r="G1537" s="88" t="s">
        <v>333</v>
      </c>
      <c r="H1537" s="87" t="s">
        <v>334</v>
      </c>
      <c r="I1537" s="87" t="s">
        <v>335</v>
      </c>
      <c r="J1537" s="87" t="s">
        <v>258</v>
      </c>
    </row>
    <row r="1538" spans="1:10" ht="24" customHeight="1" x14ac:dyDescent="0.2">
      <c r="A1538" s="67" t="s">
        <v>336</v>
      </c>
      <c r="B1538" s="68" t="s">
        <v>693</v>
      </c>
      <c r="C1538" s="67" t="s">
        <v>49</v>
      </c>
      <c r="D1538" s="67" t="s">
        <v>694</v>
      </c>
      <c r="E1538" s="247" t="s">
        <v>339</v>
      </c>
      <c r="F1538" s="247"/>
      <c r="G1538" s="69" t="s">
        <v>695</v>
      </c>
      <c r="H1538" s="70">
        <v>1</v>
      </c>
      <c r="I1538" s="71">
        <v>10.73</v>
      </c>
      <c r="J1538" s="71">
        <v>10.73</v>
      </c>
    </row>
    <row r="1539" spans="1:10" ht="48" customHeight="1" x14ac:dyDescent="0.2">
      <c r="A1539" s="79" t="s">
        <v>362</v>
      </c>
      <c r="B1539" s="80" t="s">
        <v>366</v>
      </c>
      <c r="C1539" s="79" t="s">
        <v>49</v>
      </c>
      <c r="D1539" s="79" t="s">
        <v>367</v>
      </c>
      <c r="E1539" s="244" t="s">
        <v>339</v>
      </c>
      <c r="F1539" s="244"/>
      <c r="G1539" s="81" t="s">
        <v>365</v>
      </c>
      <c r="H1539" s="82">
        <v>0.61180000000000001</v>
      </c>
      <c r="I1539" s="83">
        <v>17.54</v>
      </c>
      <c r="J1539" s="83">
        <v>10.73</v>
      </c>
    </row>
    <row r="1540" spans="1:10" ht="25.5" x14ac:dyDescent="0.2">
      <c r="A1540" s="84"/>
      <c r="B1540" s="84"/>
      <c r="C1540" s="84"/>
      <c r="D1540" s="84"/>
      <c r="E1540" s="84" t="s">
        <v>344</v>
      </c>
      <c r="F1540" s="85">
        <v>3.4532174556213016</v>
      </c>
      <c r="G1540" s="84" t="s">
        <v>345</v>
      </c>
      <c r="H1540" s="85">
        <v>4.0199999999999996</v>
      </c>
      <c r="I1540" s="84" t="s">
        <v>346</v>
      </c>
      <c r="J1540" s="85">
        <v>7.47</v>
      </c>
    </row>
    <row r="1541" spans="1:10" ht="15" thickBot="1" x14ac:dyDescent="0.25">
      <c r="A1541" s="84"/>
      <c r="B1541" s="84"/>
      <c r="C1541" s="84"/>
      <c r="D1541" s="84"/>
      <c r="E1541" s="84" t="s">
        <v>347</v>
      </c>
      <c r="F1541" s="85">
        <v>2.82</v>
      </c>
      <c r="G1541" s="84"/>
      <c r="H1541" s="245" t="s">
        <v>348</v>
      </c>
      <c r="I1541" s="245"/>
      <c r="J1541" s="85">
        <v>13.55</v>
      </c>
    </row>
    <row r="1542" spans="1:10" ht="0.95" customHeight="1" thickTop="1" x14ac:dyDescent="0.2">
      <c r="A1542" s="72"/>
      <c r="B1542" s="72"/>
      <c r="C1542" s="72"/>
      <c r="D1542" s="72"/>
      <c r="E1542" s="72"/>
      <c r="F1542" s="72"/>
      <c r="G1542" s="72"/>
      <c r="H1542" s="72"/>
      <c r="I1542" s="72"/>
      <c r="J1542" s="72"/>
    </row>
    <row r="1543" spans="1:10" ht="18" customHeight="1" x14ac:dyDescent="0.2">
      <c r="A1543" s="86"/>
      <c r="B1543" s="87" t="s">
        <v>329</v>
      </c>
      <c r="C1543" s="86" t="s">
        <v>330</v>
      </c>
      <c r="D1543" s="86" t="s">
        <v>331</v>
      </c>
      <c r="E1543" s="246" t="s">
        <v>332</v>
      </c>
      <c r="F1543" s="246"/>
      <c r="G1543" s="88" t="s">
        <v>333</v>
      </c>
      <c r="H1543" s="87" t="s">
        <v>334</v>
      </c>
      <c r="I1543" s="87" t="s">
        <v>335</v>
      </c>
      <c r="J1543" s="87" t="s">
        <v>258</v>
      </c>
    </row>
    <row r="1544" spans="1:10" ht="24" customHeight="1" x14ac:dyDescent="0.2">
      <c r="A1544" s="67" t="s">
        <v>336</v>
      </c>
      <c r="B1544" s="68" t="s">
        <v>527</v>
      </c>
      <c r="C1544" s="67" t="s">
        <v>49</v>
      </c>
      <c r="D1544" s="67" t="s">
        <v>528</v>
      </c>
      <c r="E1544" s="247" t="s">
        <v>467</v>
      </c>
      <c r="F1544" s="247"/>
      <c r="G1544" s="69" t="s">
        <v>361</v>
      </c>
      <c r="H1544" s="70">
        <v>1</v>
      </c>
      <c r="I1544" s="71">
        <v>3.96</v>
      </c>
      <c r="J1544" s="71">
        <v>3.96</v>
      </c>
    </row>
    <row r="1545" spans="1:10" ht="24" customHeight="1" x14ac:dyDescent="0.2">
      <c r="A1545" s="79" t="s">
        <v>341</v>
      </c>
      <c r="B1545" s="80" t="s">
        <v>834</v>
      </c>
      <c r="C1545" s="79" t="s">
        <v>338</v>
      </c>
      <c r="D1545" s="79" t="s">
        <v>835</v>
      </c>
      <c r="E1545" s="244" t="s">
        <v>533</v>
      </c>
      <c r="F1545" s="244"/>
      <c r="G1545" s="81" t="s">
        <v>534</v>
      </c>
      <c r="H1545" s="82">
        <v>2.0799999999999999E-2</v>
      </c>
      <c r="I1545" s="83">
        <v>190.77</v>
      </c>
      <c r="J1545" s="83">
        <v>3.96</v>
      </c>
    </row>
    <row r="1546" spans="1:10" ht="36" customHeight="1" x14ac:dyDescent="0.2">
      <c r="A1546" s="84"/>
      <c r="B1546" s="84"/>
      <c r="C1546" s="84"/>
      <c r="D1546" s="84"/>
      <c r="E1546" s="84" t="s">
        <v>344</v>
      </c>
      <c r="F1546" s="85">
        <v>0</v>
      </c>
      <c r="G1546" s="84" t="s">
        <v>345</v>
      </c>
      <c r="H1546" s="85">
        <v>0</v>
      </c>
      <c r="I1546" s="84" t="s">
        <v>346</v>
      </c>
      <c r="J1546" s="85">
        <v>0</v>
      </c>
    </row>
    <row r="1547" spans="1:10" ht="15" thickBot="1" x14ac:dyDescent="0.25">
      <c r="A1547" s="84"/>
      <c r="B1547" s="84"/>
      <c r="C1547" s="84"/>
      <c r="D1547" s="84"/>
      <c r="E1547" s="84" t="s">
        <v>347</v>
      </c>
      <c r="F1547" s="85">
        <v>1.04</v>
      </c>
      <c r="G1547" s="84"/>
      <c r="H1547" s="245" t="s">
        <v>348</v>
      </c>
      <c r="I1547" s="245"/>
      <c r="J1547" s="85">
        <v>5</v>
      </c>
    </row>
    <row r="1548" spans="1:10" ht="15" thickTop="1" x14ac:dyDescent="0.2">
      <c r="A1548" s="72"/>
      <c r="B1548" s="72"/>
      <c r="C1548" s="72"/>
      <c r="D1548" s="72"/>
      <c r="E1548" s="72"/>
      <c r="F1548" s="72"/>
      <c r="G1548" s="72"/>
      <c r="H1548" s="72"/>
      <c r="I1548" s="72"/>
      <c r="J1548" s="72"/>
    </row>
    <row r="1549" spans="1:10" ht="0.95" customHeight="1" x14ac:dyDescent="0.2">
      <c r="A1549" s="86"/>
      <c r="B1549" s="87" t="s">
        <v>329</v>
      </c>
      <c r="C1549" s="86" t="s">
        <v>330</v>
      </c>
      <c r="D1549" s="86" t="s">
        <v>331</v>
      </c>
      <c r="E1549" s="246" t="s">
        <v>332</v>
      </c>
      <c r="F1549" s="246"/>
      <c r="G1549" s="88" t="s">
        <v>333</v>
      </c>
      <c r="H1549" s="87" t="s">
        <v>334</v>
      </c>
      <c r="I1549" s="87" t="s">
        <v>335</v>
      </c>
      <c r="J1549" s="87" t="s">
        <v>258</v>
      </c>
    </row>
    <row r="1550" spans="1:10" ht="18" customHeight="1" x14ac:dyDescent="0.2">
      <c r="A1550" s="67" t="s">
        <v>336</v>
      </c>
      <c r="B1550" s="68" t="s">
        <v>845</v>
      </c>
      <c r="C1550" s="67" t="s">
        <v>49</v>
      </c>
      <c r="D1550" s="67" t="s">
        <v>846</v>
      </c>
      <c r="E1550" s="247" t="s">
        <v>847</v>
      </c>
      <c r="F1550" s="247"/>
      <c r="G1550" s="69" t="s">
        <v>365</v>
      </c>
      <c r="H1550" s="70">
        <v>1</v>
      </c>
      <c r="I1550" s="71">
        <v>130.94</v>
      </c>
      <c r="J1550" s="71">
        <v>130.94</v>
      </c>
    </row>
    <row r="1551" spans="1:10" ht="24" customHeight="1" x14ac:dyDescent="0.2">
      <c r="A1551" s="79" t="s">
        <v>362</v>
      </c>
      <c r="B1551" s="80" t="s">
        <v>1049</v>
      </c>
      <c r="C1551" s="79" t="s">
        <v>49</v>
      </c>
      <c r="D1551" s="79" t="s">
        <v>1050</v>
      </c>
      <c r="E1551" s="244" t="s">
        <v>339</v>
      </c>
      <c r="F1551" s="244"/>
      <c r="G1551" s="81" t="s">
        <v>365</v>
      </c>
      <c r="H1551" s="82">
        <v>1</v>
      </c>
      <c r="I1551" s="83">
        <v>21.32</v>
      </c>
      <c r="J1551" s="83">
        <v>21.32</v>
      </c>
    </row>
    <row r="1552" spans="1:10" ht="24" customHeight="1" x14ac:dyDescent="0.2">
      <c r="A1552" s="79" t="s">
        <v>341</v>
      </c>
      <c r="B1552" s="80" t="s">
        <v>1104</v>
      </c>
      <c r="C1552" s="79" t="s">
        <v>49</v>
      </c>
      <c r="D1552" s="79" t="s">
        <v>1105</v>
      </c>
      <c r="E1552" s="244" t="s">
        <v>374</v>
      </c>
      <c r="F1552" s="244"/>
      <c r="G1552" s="81" t="s">
        <v>132</v>
      </c>
      <c r="H1552" s="82">
        <v>1.16E-4</v>
      </c>
      <c r="I1552" s="83">
        <v>945060.1</v>
      </c>
      <c r="J1552" s="83">
        <v>109.62</v>
      </c>
    </row>
    <row r="1553" spans="1:10" ht="24" customHeight="1" x14ac:dyDescent="0.2">
      <c r="A1553" s="84"/>
      <c r="B1553" s="84"/>
      <c r="C1553" s="84"/>
      <c r="D1553" s="84"/>
      <c r="E1553" s="84" t="s">
        <v>344</v>
      </c>
      <c r="F1553" s="85">
        <v>7.7570265999999997</v>
      </c>
      <c r="G1553" s="84" t="s">
        <v>345</v>
      </c>
      <c r="H1553" s="85">
        <v>9.02</v>
      </c>
      <c r="I1553" s="84" t="s">
        <v>346</v>
      </c>
      <c r="J1553" s="85">
        <v>16.78</v>
      </c>
    </row>
    <row r="1554" spans="1:10" ht="24" customHeight="1" thickBot="1" x14ac:dyDescent="0.25">
      <c r="A1554" s="84"/>
      <c r="B1554" s="84"/>
      <c r="C1554" s="84"/>
      <c r="D1554" s="84"/>
      <c r="E1554" s="84" t="s">
        <v>347</v>
      </c>
      <c r="F1554" s="85">
        <v>34.51</v>
      </c>
      <c r="G1554" s="84"/>
      <c r="H1554" s="245" t="s">
        <v>348</v>
      </c>
      <c r="I1554" s="245"/>
      <c r="J1554" s="85">
        <v>165.45</v>
      </c>
    </row>
    <row r="1555" spans="1:10" ht="24" customHeight="1" thickTop="1" x14ac:dyDescent="0.2">
      <c r="A1555" s="72"/>
      <c r="B1555" s="72"/>
      <c r="C1555" s="72"/>
      <c r="D1555" s="72"/>
      <c r="E1555" s="72"/>
      <c r="F1555" s="72"/>
      <c r="G1555" s="72"/>
      <c r="H1555" s="72"/>
      <c r="I1555" s="72"/>
      <c r="J1555" s="72"/>
    </row>
    <row r="1556" spans="1:10" ht="36" customHeight="1" x14ac:dyDescent="0.2">
      <c r="A1556" s="86"/>
      <c r="B1556" s="87" t="s">
        <v>329</v>
      </c>
      <c r="C1556" s="86" t="s">
        <v>330</v>
      </c>
      <c r="D1556" s="86" t="s">
        <v>331</v>
      </c>
      <c r="E1556" s="246" t="s">
        <v>332</v>
      </c>
      <c r="F1556" s="246"/>
      <c r="G1556" s="88" t="s">
        <v>333</v>
      </c>
      <c r="H1556" s="87" t="s">
        <v>334</v>
      </c>
      <c r="I1556" s="87" t="s">
        <v>335</v>
      </c>
      <c r="J1556" s="87" t="s">
        <v>258</v>
      </c>
    </row>
    <row r="1557" spans="1:10" x14ac:dyDescent="0.2">
      <c r="A1557" s="67" t="s">
        <v>336</v>
      </c>
      <c r="B1557" s="68" t="s">
        <v>848</v>
      </c>
      <c r="C1557" s="67" t="s">
        <v>49</v>
      </c>
      <c r="D1557" s="67" t="s">
        <v>849</v>
      </c>
      <c r="E1557" s="247" t="s">
        <v>847</v>
      </c>
      <c r="F1557" s="247"/>
      <c r="G1557" s="69" t="s">
        <v>365</v>
      </c>
      <c r="H1557" s="70">
        <v>1</v>
      </c>
      <c r="I1557" s="71">
        <v>323.89</v>
      </c>
      <c r="J1557" s="71">
        <v>323.89</v>
      </c>
    </row>
    <row r="1558" spans="1:10" ht="25.5" x14ac:dyDescent="0.2">
      <c r="A1558" s="79" t="s">
        <v>362</v>
      </c>
      <c r="B1558" s="80" t="s">
        <v>1049</v>
      </c>
      <c r="C1558" s="79" t="s">
        <v>49</v>
      </c>
      <c r="D1558" s="79" t="s">
        <v>1050</v>
      </c>
      <c r="E1558" s="244" t="s">
        <v>339</v>
      </c>
      <c r="F1558" s="244"/>
      <c r="G1558" s="81" t="s">
        <v>365</v>
      </c>
      <c r="H1558" s="82">
        <v>1</v>
      </c>
      <c r="I1558" s="83">
        <v>21.32</v>
      </c>
      <c r="J1558" s="83">
        <v>21.32</v>
      </c>
    </row>
    <row r="1559" spans="1:10" ht="0.95" customHeight="1" x14ac:dyDescent="0.2">
      <c r="A1559" s="79" t="s">
        <v>341</v>
      </c>
      <c r="B1559" s="80" t="s">
        <v>1106</v>
      </c>
      <c r="C1559" s="79" t="s">
        <v>49</v>
      </c>
      <c r="D1559" s="79" t="s">
        <v>1107</v>
      </c>
      <c r="E1559" s="244" t="s">
        <v>377</v>
      </c>
      <c r="F1559" s="244"/>
      <c r="G1559" s="81" t="s">
        <v>340</v>
      </c>
      <c r="H1559" s="82">
        <v>0.14000000000000001</v>
      </c>
      <c r="I1559" s="83">
        <v>23.25</v>
      </c>
      <c r="J1559" s="83">
        <v>3.25</v>
      </c>
    </row>
    <row r="1560" spans="1:10" x14ac:dyDescent="0.2">
      <c r="A1560" s="79" t="s">
        <v>341</v>
      </c>
      <c r="B1560" s="80" t="s">
        <v>1108</v>
      </c>
      <c r="C1560" s="79" t="s">
        <v>49</v>
      </c>
      <c r="D1560" s="79" t="s">
        <v>1109</v>
      </c>
      <c r="E1560" s="244" t="s">
        <v>377</v>
      </c>
      <c r="F1560" s="244"/>
      <c r="G1560" s="81" t="s">
        <v>397</v>
      </c>
      <c r="H1560" s="82">
        <v>18.8</v>
      </c>
      <c r="I1560" s="83">
        <v>4.71</v>
      </c>
      <c r="J1560" s="83">
        <v>88.54</v>
      </c>
    </row>
    <row r="1561" spans="1:10" ht="25.5" x14ac:dyDescent="0.2">
      <c r="A1561" s="79" t="s">
        <v>341</v>
      </c>
      <c r="B1561" s="80" t="s">
        <v>1110</v>
      </c>
      <c r="C1561" s="79" t="s">
        <v>49</v>
      </c>
      <c r="D1561" s="79" t="s">
        <v>1111</v>
      </c>
      <c r="E1561" s="244" t="s">
        <v>377</v>
      </c>
      <c r="F1561" s="244"/>
      <c r="G1561" s="81" t="s">
        <v>397</v>
      </c>
      <c r="H1561" s="82">
        <v>0.42</v>
      </c>
      <c r="I1561" s="83">
        <v>15.84</v>
      </c>
      <c r="J1561" s="83">
        <v>6.65</v>
      </c>
    </row>
    <row r="1562" spans="1:10" ht="38.25" x14ac:dyDescent="0.2">
      <c r="A1562" s="79" t="s">
        <v>341</v>
      </c>
      <c r="B1562" s="80" t="s">
        <v>1104</v>
      </c>
      <c r="C1562" s="79" t="s">
        <v>49</v>
      </c>
      <c r="D1562" s="79" t="s">
        <v>1105</v>
      </c>
      <c r="E1562" s="244" t="s">
        <v>374</v>
      </c>
      <c r="F1562" s="244"/>
      <c r="G1562" s="81" t="s">
        <v>132</v>
      </c>
      <c r="H1562" s="82">
        <v>2.1599999999999999E-4</v>
      </c>
      <c r="I1562" s="83">
        <v>945060.1</v>
      </c>
      <c r="J1562" s="83">
        <v>204.13</v>
      </c>
    </row>
    <row r="1563" spans="1:10" ht="25.5" x14ac:dyDescent="0.2">
      <c r="A1563" s="84"/>
      <c r="B1563" s="84"/>
      <c r="C1563" s="84"/>
      <c r="D1563" s="84"/>
      <c r="E1563" s="84" t="s">
        <v>344</v>
      </c>
      <c r="F1563" s="85">
        <v>7.7570265999999997</v>
      </c>
      <c r="G1563" s="84" t="s">
        <v>345</v>
      </c>
      <c r="H1563" s="85">
        <v>9.02</v>
      </c>
      <c r="I1563" s="84" t="s">
        <v>346</v>
      </c>
      <c r="J1563" s="85">
        <v>16.78</v>
      </c>
    </row>
    <row r="1564" spans="1:10" ht="15" thickBot="1" x14ac:dyDescent="0.25">
      <c r="A1564" s="84"/>
      <c r="B1564" s="84"/>
      <c r="C1564" s="84"/>
      <c r="D1564" s="84"/>
      <c r="E1564" s="84" t="s">
        <v>347</v>
      </c>
      <c r="F1564" s="85">
        <v>85.37</v>
      </c>
      <c r="G1564" s="84"/>
      <c r="H1564" s="245" t="s">
        <v>348</v>
      </c>
      <c r="I1564" s="245"/>
      <c r="J1564" s="85">
        <v>409.26</v>
      </c>
    </row>
    <row r="1565" spans="1:10" ht="15" thickTop="1" x14ac:dyDescent="0.2">
      <c r="A1565" s="72"/>
      <c r="B1565" s="72"/>
      <c r="C1565" s="72"/>
      <c r="D1565" s="72"/>
      <c r="E1565" s="72"/>
      <c r="F1565" s="72"/>
      <c r="G1565" s="72"/>
      <c r="H1565" s="72"/>
      <c r="I1565" s="72"/>
      <c r="J1565" s="72"/>
    </row>
    <row r="1566" spans="1:10" x14ac:dyDescent="0.2">
      <c r="A1566" s="73"/>
      <c r="B1566" s="73"/>
      <c r="C1566" s="73"/>
      <c r="D1566" s="73"/>
      <c r="E1566" s="73"/>
      <c r="F1566" s="73"/>
      <c r="G1566" s="73"/>
      <c r="H1566" s="73"/>
      <c r="I1566" s="73"/>
      <c r="J1566" s="73"/>
    </row>
    <row r="1568" spans="1:10" x14ac:dyDescent="0.2">
      <c r="A1568" s="26" t="s">
        <v>231</v>
      </c>
    </row>
    <row r="1569" spans="1:1" x14ac:dyDescent="0.2">
      <c r="A1569" s="26"/>
    </row>
    <row r="1570" spans="1:1" x14ac:dyDescent="0.2">
      <c r="A1570" s="26"/>
    </row>
    <row r="1571" spans="1:1" x14ac:dyDescent="0.2">
      <c r="A1571" s="28" t="s">
        <v>226</v>
      </c>
    </row>
    <row r="1572" spans="1:1" x14ac:dyDescent="0.2">
      <c r="A1572" s="29" t="s">
        <v>227</v>
      </c>
    </row>
    <row r="1573" spans="1:1" x14ac:dyDescent="0.2">
      <c r="A1573" s="29" t="s">
        <v>228</v>
      </c>
    </row>
    <row r="1574" spans="1:1" x14ac:dyDescent="0.2">
      <c r="A1574" s="29" t="s">
        <v>229</v>
      </c>
    </row>
    <row r="1575" spans="1:1" x14ac:dyDescent="0.2">
      <c r="A1575" s="29" t="s">
        <v>230</v>
      </c>
    </row>
  </sheetData>
  <autoFilter ref="A6:J1564">
    <filterColumn colId="4" showButton="0"/>
  </autoFilter>
  <mergeCells count="1244">
    <mergeCell ref="E13:F13"/>
    <mergeCell ref="E14:F14"/>
    <mergeCell ref="E15:F15"/>
    <mergeCell ref="H17:I17"/>
    <mergeCell ref="E19:F19"/>
    <mergeCell ref="E20:F20"/>
    <mergeCell ref="A4:J4"/>
    <mergeCell ref="A5:J5"/>
    <mergeCell ref="E6:F6"/>
    <mergeCell ref="E8:F8"/>
    <mergeCell ref="E9:F9"/>
    <mergeCell ref="H11:I11"/>
    <mergeCell ref="E1:F1"/>
    <mergeCell ref="G1:H1"/>
    <mergeCell ref="I1:J1"/>
    <mergeCell ref="E2:F2"/>
    <mergeCell ref="G2:H2"/>
    <mergeCell ref="I2:J2"/>
    <mergeCell ref="A1:D2"/>
    <mergeCell ref="E37:F37"/>
    <mergeCell ref="E38:F38"/>
    <mergeCell ref="E39:F39"/>
    <mergeCell ref="E40:F40"/>
    <mergeCell ref="E41:F41"/>
    <mergeCell ref="H43:I43"/>
    <mergeCell ref="E29:F29"/>
    <mergeCell ref="E30:F30"/>
    <mergeCell ref="E31:F31"/>
    <mergeCell ref="E32:F32"/>
    <mergeCell ref="H34:I34"/>
    <mergeCell ref="E36:F36"/>
    <mergeCell ref="E21:F21"/>
    <mergeCell ref="H23:I23"/>
    <mergeCell ref="E25:F25"/>
    <mergeCell ref="E26:F26"/>
    <mergeCell ref="E27:F27"/>
    <mergeCell ref="E28:F28"/>
    <mergeCell ref="E59:F59"/>
    <mergeCell ref="E60:F60"/>
    <mergeCell ref="E61:F61"/>
    <mergeCell ref="H63:I63"/>
    <mergeCell ref="E65:F65"/>
    <mergeCell ref="E66:F66"/>
    <mergeCell ref="E53:F53"/>
    <mergeCell ref="E54:F54"/>
    <mergeCell ref="E55:F55"/>
    <mergeCell ref="E56:F56"/>
    <mergeCell ref="E57:F57"/>
    <mergeCell ref="E58:F58"/>
    <mergeCell ref="E45:F45"/>
    <mergeCell ref="E46:F46"/>
    <mergeCell ref="E47:F47"/>
    <mergeCell ref="E48:F48"/>
    <mergeCell ref="H50:I50"/>
    <mergeCell ref="E52:F52"/>
    <mergeCell ref="E82:F82"/>
    <mergeCell ref="E83:F83"/>
    <mergeCell ref="E84:F84"/>
    <mergeCell ref="E85:F85"/>
    <mergeCell ref="E86:F86"/>
    <mergeCell ref="H88:I88"/>
    <mergeCell ref="E75:F75"/>
    <mergeCell ref="E76:F76"/>
    <mergeCell ref="E77:F77"/>
    <mergeCell ref="E78:F78"/>
    <mergeCell ref="E79:F79"/>
    <mergeCell ref="H80:I80"/>
    <mergeCell ref="E67:F67"/>
    <mergeCell ref="E68:F68"/>
    <mergeCell ref="H70:I70"/>
    <mergeCell ref="E72:F72"/>
    <mergeCell ref="E73:F73"/>
    <mergeCell ref="E74:F74"/>
    <mergeCell ref="H118:I118"/>
    <mergeCell ref="E104:F104"/>
    <mergeCell ref="E105:F105"/>
    <mergeCell ref="E106:F106"/>
    <mergeCell ref="H108:I108"/>
    <mergeCell ref="E110:F110"/>
    <mergeCell ref="E111:F111"/>
    <mergeCell ref="E96:F96"/>
    <mergeCell ref="E97:F97"/>
    <mergeCell ref="H99:I99"/>
    <mergeCell ref="E101:F101"/>
    <mergeCell ref="E102:F102"/>
    <mergeCell ref="E103:F103"/>
    <mergeCell ref="E90:F90"/>
    <mergeCell ref="E91:F91"/>
    <mergeCell ref="E92:F92"/>
    <mergeCell ref="E93:F93"/>
    <mergeCell ref="E94:F94"/>
    <mergeCell ref="E95:F95"/>
    <mergeCell ref="E126:F126"/>
    <mergeCell ref="E127:F127"/>
    <mergeCell ref="E128:F128"/>
    <mergeCell ref="E129:F129"/>
    <mergeCell ref="E130:F130"/>
    <mergeCell ref="E131:F131"/>
    <mergeCell ref="E120:F120"/>
    <mergeCell ref="E121:F121"/>
    <mergeCell ref="E122:F122"/>
    <mergeCell ref="E123:F123"/>
    <mergeCell ref="E124:F124"/>
    <mergeCell ref="E125:F125"/>
    <mergeCell ref="E112:F112"/>
    <mergeCell ref="E113:F113"/>
    <mergeCell ref="E114:F114"/>
    <mergeCell ref="E115:F115"/>
    <mergeCell ref="E116:F116"/>
    <mergeCell ref="E148:F148"/>
    <mergeCell ref="E149:F149"/>
    <mergeCell ref="E150:F150"/>
    <mergeCell ref="E151:F151"/>
    <mergeCell ref="E152:F152"/>
    <mergeCell ref="E153:F153"/>
    <mergeCell ref="E140:F140"/>
    <mergeCell ref="E141:F141"/>
    <mergeCell ref="E142:F142"/>
    <mergeCell ref="E143:F143"/>
    <mergeCell ref="E144:F144"/>
    <mergeCell ref="H146:I146"/>
    <mergeCell ref="E132:F132"/>
    <mergeCell ref="E133:F133"/>
    <mergeCell ref="E134:F134"/>
    <mergeCell ref="H136:I136"/>
    <mergeCell ref="E138:F138"/>
    <mergeCell ref="E139:F139"/>
    <mergeCell ref="H171:I171"/>
    <mergeCell ref="E173:F173"/>
    <mergeCell ref="E174:F174"/>
    <mergeCell ref="E175:F175"/>
    <mergeCell ref="E176:F176"/>
    <mergeCell ref="E177:F177"/>
    <mergeCell ref="E164:F164"/>
    <mergeCell ref="E165:F165"/>
    <mergeCell ref="E166:F166"/>
    <mergeCell ref="E167:F167"/>
    <mergeCell ref="E168:F168"/>
    <mergeCell ref="E169:F169"/>
    <mergeCell ref="E154:F154"/>
    <mergeCell ref="H156:I156"/>
    <mergeCell ref="E158:F158"/>
    <mergeCell ref="E159:F159"/>
    <mergeCell ref="E160:F160"/>
    <mergeCell ref="H162:I162"/>
    <mergeCell ref="E194:F194"/>
    <mergeCell ref="E195:F195"/>
    <mergeCell ref="E196:F196"/>
    <mergeCell ref="E197:F197"/>
    <mergeCell ref="H199:I199"/>
    <mergeCell ref="E201:F201"/>
    <mergeCell ref="E186:F186"/>
    <mergeCell ref="E187:F187"/>
    <mergeCell ref="E188:F188"/>
    <mergeCell ref="E189:F189"/>
    <mergeCell ref="E190:F190"/>
    <mergeCell ref="H192:I192"/>
    <mergeCell ref="E178:F178"/>
    <mergeCell ref="E179:F179"/>
    <mergeCell ref="E180:F180"/>
    <mergeCell ref="H182:I182"/>
    <mergeCell ref="E184:F184"/>
    <mergeCell ref="E185:F185"/>
    <mergeCell ref="E216:F216"/>
    <mergeCell ref="E217:F217"/>
    <mergeCell ref="H219:I219"/>
    <mergeCell ref="E221:F221"/>
    <mergeCell ref="E222:F222"/>
    <mergeCell ref="E223:F223"/>
    <mergeCell ref="E210:F210"/>
    <mergeCell ref="E211:F211"/>
    <mergeCell ref="E212:F212"/>
    <mergeCell ref="E213:F213"/>
    <mergeCell ref="E214:F214"/>
    <mergeCell ref="E215:F215"/>
    <mergeCell ref="E202:F202"/>
    <mergeCell ref="E203:F203"/>
    <mergeCell ref="E204:F204"/>
    <mergeCell ref="H206:I206"/>
    <mergeCell ref="E208:F208"/>
    <mergeCell ref="E209:F209"/>
    <mergeCell ref="E236:F236"/>
    <mergeCell ref="E237:F237"/>
    <mergeCell ref="E238:F238"/>
    <mergeCell ref="E239:F239"/>
    <mergeCell ref="E240:F240"/>
    <mergeCell ref="E241:F241"/>
    <mergeCell ref="E230:F230"/>
    <mergeCell ref="E231:F231"/>
    <mergeCell ref="E232:F232"/>
    <mergeCell ref="E233:F233"/>
    <mergeCell ref="E234:F234"/>
    <mergeCell ref="E235:F235"/>
    <mergeCell ref="E224:F224"/>
    <mergeCell ref="E225:F225"/>
    <mergeCell ref="E226:F226"/>
    <mergeCell ref="E227:F227"/>
    <mergeCell ref="E228:F228"/>
    <mergeCell ref="E229:F229"/>
    <mergeCell ref="H255:I255"/>
    <mergeCell ref="E257:F257"/>
    <mergeCell ref="E258:F258"/>
    <mergeCell ref="E259:F259"/>
    <mergeCell ref="H261:I261"/>
    <mergeCell ref="E263:F263"/>
    <mergeCell ref="E248:F248"/>
    <mergeCell ref="E249:F249"/>
    <mergeCell ref="E250:F250"/>
    <mergeCell ref="E251:F251"/>
    <mergeCell ref="E252:F252"/>
    <mergeCell ref="E253:F253"/>
    <mergeCell ref="E242:F242"/>
    <mergeCell ref="E243:F243"/>
    <mergeCell ref="E244:F244"/>
    <mergeCell ref="E245:F245"/>
    <mergeCell ref="E246:F246"/>
    <mergeCell ref="E247:F247"/>
    <mergeCell ref="E278:F278"/>
    <mergeCell ref="E279:F279"/>
    <mergeCell ref="E280:F280"/>
    <mergeCell ref="E281:F281"/>
    <mergeCell ref="E282:F282"/>
    <mergeCell ref="E283:F283"/>
    <mergeCell ref="H271:I271"/>
    <mergeCell ref="E273:F273"/>
    <mergeCell ref="E274:F274"/>
    <mergeCell ref="E275:F275"/>
    <mergeCell ref="E276:F276"/>
    <mergeCell ref="E277:F277"/>
    <mergeCell ref="E264:F264"/>
    <mergeCell ref="E265:F265"/>
    <mergeCell ref="E266:F266"/>
    <mergeCell ref="E267:F267"/>
    <mergeCell ref="E268:F268"/>
    <mergeCell ref="E269:F269"/>
    <mergeCell ref="E296:F296"/>
    <mergeCell ref="E297:F297"/>
    <mergeCell ref="E298:F298"/>
    <mergeCell ref="E299:F299"/>
    <mergeCell ref="E300:F300"/>
    <mergeCell ref="H302:I302"/>
    <mergeCell ref="E290:F290"/>
    <mergeCell ref="E291:F291"/>
    <mergeCell ref="E292:F292"/>
    <mergeCell ref="E293:F293"/>
    <mergeCell ref="E294:F294"/>
    <mergeCell ref="E295:F295"/>
    <mergeCell ref="E284:F284"/>
    <mergeCell ref="E285:F285"/>
    <mergeCell ref="E286:F286"/>
    <mergeCell ref="E287:F287"/>
    <mergeCell ref="E288:F288"/>
    <mergeCell ref="E289:F289"/>
    <mergeCell ref="E320:F320"/>
    <mergeCell ref="E321:F321"/>
    <mergeCell ref="E322:F322"/>
    <mergeCell ref="H324:I324"/>
    <mergeCell ref="E326:F326"/>
    <mergeCell ref="E327:F327"/>
    <mergeCell ref="E310:F310"/>
    <mergeCell ref="H312:I312"/>
    <mergeCell ref="E314:F314"/>
    <mergeCell ref="E315:F315"/>
    <mergeCell ref="E316:F316"/>
    <mergeCell ref="H318:I318"/>
    <mergeCell ref="E304:F304"/>
    <mergeCell ref="E305:F305"/>
    <mergeCell ref="E306:F306"/>
    <mergeCell ref="E307:F307"/>
    <mergeCell ref="E308:F308"/>
    <mergeCell ref="E309:F309"/>
    <mergeCell ref="E344:F344"/>
    <mergeCell ref="E345:F345"/>
    <mergeCell ref="E346:F346"/>
    <mergeCell ref="E347:F347"/>
    <mergeCell ref="E348:F348"/>
    <mergeCell ref="E349:F349"/>
    <mergeCell ref="E336:F336"/>
    <mergeCell ref="E337:F337"/>
    <mergeCell ref="E338:F338"/>
    <mergeCell ref="E339:F339"/>
    <mergeCell ref="H341:I341"/>
    <mergeCell ref="E343:F343"/>
    <mergeCell ref="E328:F328"/>
    <mergeCell ref="E329:F329"/>
    <mergeCell ref="E330:F330"/>
    <mergeCell ref="H332:I332"/>
    <mergeCell ref="E334:F334"/>
    <mergeCell ref="E335:F335"/>
    <mergeCell ref="E362:F362"/>
    <mergeCell ref="E363:F363"/>
    <mergeCell ref="E364:F364"/>
    <mergeCell ref="E365:F365"/>
    <mergeCell ref="E366:F366"/>
    <mergeCell ref="E367:F367"/>
    <mergeCell ref="E356:F356"/>
    <mergeCell ref="E357:F357"/>
    <mergeCell ref="E358:F358"/>
    <mergeCell ref="E359:F359"/>
    <mergeCell ref="E360:F360"/>
    <mergeCell ref="E361:F361"/>
    <mergeCell ref="E350:F350"/>
    <mergeCell ref="E351:F351"/>
    <mergeCell ref="E352:F352"/>
    <mergeCell ref="E353:F353"/>
    <mergeCell ref="E354:F354"/>
    <mergeCell ref="E355:F355"/>
    <mergeCell ref="E384:F384"/>
    <mergeCell ref="E385:F385"/>
    <mergeCell ref="E386:F386"/>
    <mergeCell ref="E387:F387"/>
    <mergeCell ref="E388:F388"/>
    <mergeCell ref="E389:F389"/>
    <mergeCell ref="E376:F376"/>
    <mergeCell ref="E377:F377"/>
    <mergeCell ref="E378:F378"/>
    <mergeCell ref="E379:F379"/>
    <mergeCell ref="E380:F380"/>
    <mergeCell ref="H382:I382"/>
    <mergeCell ref="E368:F368"/>
    <mergeCell ref="E369:F369"/>
    <mergeCell ref="E370:F370"/>
    <mergeCell ref="H372:I372"/>
    <mergeCell ref="E374:F374"/>
    <mergeCell ref="E375:F375"/>
    <mergeCell ref="E406:F406"/>
    <mergeCell ref="E407:F407"/>
    <mergeCell ref="H409:I409"/>
    <mergeCell ref="E411:F411"/>
    <mergeCell ref="E412:F412"/>
    <mergeCell ref="E413:F413"/>
    <mergeCell ref="E398:F398"/>
    <mergeCell ref="E399:F399"/>
    <mergeCell ref="E400:F400"/>
    <mergeCell ref="E401:F401"/>
    <mergeCell ref="H403:I403"/>
    <mergeCell ref="E405:F405"/>
    <mergeCell ref="E390:F390"/>
    <mergeCell ref="E391:F391"/>
    <mergeCell ref="E392:F392"/>
    <mergeCell ref="E393:F393"/>
    <mergeCell ref="E394:F394"/>
    <mergeCell ref="H396:I396"/>
    <mergeCell ref="E430:F430"/>
    <mergeCell ref="E431:F431"/>
    <mergeCell ref="E432:F432"/>
    <mergeCell ref="H434:I434"/>
    <mergeCell ref="E436:F436"/>
    <mergeCell ref="E437:F437"/>
    <mergeCell ref="E424:F424"/>
    <mergeCell ref="E425:F425"/>
    <mergeCell ref="E426:F426"/>
    <mergeCell ref="E427:F427"/>
    <mergeCell ref="E428:F428"/>
    <mergeCell ref="E429:F429"/>
    <mergeCell ref="E414:F414"/>
    <mergeCell ref="H416:I416"/>
    <mergeCell ref="E418:F418"/>
    <mergeCell ref="E419:F419"/>
    <mergeCell ref="E420:F420"/>
    <mergeCell ref="H422:I422"/>
    <mergeCell ref="E454:F454"/>
    <mergeCell ref="E455:F455"/>
    <mergeCell ref="E456:F456"/>
    <mergeCell ref="E457:F457"/>
    <mergeCell ref="E458:F458"/>
    <mergeCell ref="E459:F459"/>
    <mergeCell ref="E446:F446"/>
    <mergeCell ref="E447:F447"/>
    <mergeCell ref="E448:F448"/>
    <mergeCell ref="E449:F449"/>
    <mergeCell ref="H451:I451"/>
    <mergeCell ref="E453:F453"/>
    <mergeCell ref="E438:F438"/>
    <mergeCell ref="E439:F439"/>
    <mergeCell ref="E440:F440"/>
    <mergeCell ref="E441:F441"/>
    <mergeCell ref="E442:F442"/>
    <mergeCell ref="H444:I444"/>
    <mergeCell ref="E476:F476"/>
    <mergeCell ref="E477:F477"/>
    <mergeCell ref="E478:F478"/>
    <mergeCell ref="E479:F479"/>
    <mergeCell ref="E480:F480"/>
    <mergeCell ref="E481:F481"/>
    <mergeCell ref="E468:F468"/>
    <mergeCell ref="E469:F469"/>
    <mergeCell ref="H471:I471"/>
    <mergeCell ref="E473:F473"/>
    <mergeCell ref="E474:F474"/>
    <mergeCell ref="E475:F475"/>
    <mergeCell ref="H461:I461"/>
    <mergeCell ref="E463:F463"/>
    <mergeCell ref="E464:F464"/>
    <mergeCell ref="E465:F465"/>
    <mergeCell ref="E466:F466"/>
    <mergeCell ref="E467:F467"/>
    <mergeCell ref="E496:F496"/>
    <mergeCell ref="E497:F497"/>
    <mergeCell ref="E498:F498"/>
    <mergeCell ref="H500:I500"/>
    <mergeCell ref="E502:F502"/>
    <mergeCell ref="E503:F503"/>
    <mergeCell ref="E488:F488"/>
    <mergeCell ref="H490:I490"/>
    <mergeCell ref="E492:F492"/>
    <mergeCell ref="E493:F493"/>
    <mergeCell ref="E494:F494"/>
    <mergeCell ref="E495:F495"/>
    <mergeCell ref="E482:F482"/>
    <mergeCell ref="E483:F483"/>
    <mergeCell ref="E484:F484"/>
    <mergeCell ref="E485:F485"/>
    <mergeCell ref="E486:F486"/>
    <mergeCell ref="E487:F487"/>
    <mergeCell ref="E520:F520"/>
    <mergeCell ref="E521:F521"/>
    <mergeCell ref="H523:I523"/>
    <mergeCell ref="E525:F525"/>
    <mergeCell ref="E526:F526"/>
    <mergeCell ref="E527:F527"/>
    <mergeCell ref="E512:F512"/>
    <mergeCell ref="E513:F513"/>
    <mergeCell ref="E514:F514"/>
    <mergeCell ref="H516:I516"/>
    <mergeCell ref="E518:F518"/>
    <mergeCell ref="E519:F519"/>
    <mergeCell ref="E504:F504"/>
    <mergeCell ref="E505:F505"/>
    <mergeCell ref="H507:I507"/>
    <mergeCell ref="E509:F509"/>
    <mergeCell ref="E510:F510"/>
    <mergeCell ref="E511:F511"/>
    <mergeCell ref="E542:F542"/>
    <mergeCell ref="E543:F543"/>
    <mergeCell ref="H545:I545"/>
    <mergeCell ref="E547:F547"/>
    <mergeCell ref="E548:F548"/>
    <mergeCell ref="E549:F549"/>
    <mergeCell ref="H535:I535"/>
    <mergeCell ref="E537:F537"/>
    <mergeCell ref="E538:F538"/>
    <mergeCell ref="E539:F539"/>
    <mergeCell ref="E540:F540"/>
    <mergeCell ref="E541:F541"/>
    <mergeCell ref="E528:F528"/>
    <mergeCell ref="E529:F529"/>
    <mergeCell ref="E530:F530"/>
    <mergeCell ref="E531:F531"/>
    <mergeCell ref="E532:F532"/>
    <mergeCell ref="E533:F533"/>
    <mergeCell ref="E566:F566"/>
    <mergeCell ref="E567:F567"/>
    <mergeCell ref="E568:F568"/>
    <mergeCell ref="H570:I570"/>
    <mergeCell ref="E572:F572"/>
    <mergeCell ref="E573:F573"/>
    <mergeCell ref="E558:F558"/>
    <mergeCell ref="H560:I560"/>
    <mergeCell ref="E562:F562"/>
    <mergeCell ref="E563:F563"/>
    <mergeCell ref="E564:F564"/>
    <mergeCell ref="E565:F565"/>
    <mergeCell ref="E550:F550"/>
    <mergeCell ref="E551:F551"/>
    <mergeCell ref="H553:I553"/>
    <mergeCell ref="E555:F555"/>
    <mergeCell ref="E556:F556"/>
    <mergeCell ref="E557:F557"/>
    <mergeCell ref="E593:F593"/>
    <mergeCell ref="E594:F594"/>
    <mergeCell ref="E595:F595"/>
    <mergeCell ref="H597:I597"/>
    <mergeCell ref="E599:F599"/>
    <mergeCell ref="E600:F600"/>
    <mergeCell ref="E587:F587"/>
    <mergeCell ref="E588:F588"/>
    <mergeCell ref="E589:F589"/>
    <mergeCell ref="E590:F590"/>
    <mergeCell ref="E591:F591"/>
    <mergeCell ref="E592:F592"/>
    <mergeCell ref="E574:F574"/>
    <mergeCell ref="E575:F575"/>
    <mergeCell ref="E576:F576"/>
    <mergeCell ref="H578:I578"/>
    <mergeCell ref="E586:F586"/>
    <mergeCell ref="E580:F580"/>
    <mergeCell ref="E581:F581"/>
    <mergeCell ref="E582:F582"/>
    <mergeCell ref="E583:F583"/>
    <mergeCell ref="H585:I585"/>
    <mergeCell ref="E615:F615"/>
    <mergeCell ref="E616:F616"/>
    <mergeCell ref="E617:F617"/>
    <mergeCell ref="E618:F618"/>
    <mergeCell ref="E619:F619"/>
    <mergeCell ref="E620:F620"/>
    <mergeCell ref="E607:F607"/>
    <mergeCell ref="E608:F608"/>
    <mergeCell ref="H610:I610"/>
    <mergeCell ref="E612:F612"/>
    <mergeCell ref="E613:F613"/>
    <mergeCell ref="E614:F614"/>
    <mergeCell ref="E601:F601"/>
    <mergeCell ref="E602:F602"/>
    <mergeCell ref="E603:F603"/>
    <mergeCell ref="E604:F604"/>
    <mergeCell ref="E605:F605"/>
    <mergeCell ref="E606:F606"/>
    <mergeCell ref="E637:F637"/>
    <mergeCell ref="E638:F638"/>
    <mergeCell ref="H640:I640"/>
    <mergeCell ref="E642:F642"/>
    <mergeCell ref="E643:F643"/>
    <mergeCell ref="E644:F644"/>
    <mergeCell ref="E629:F629"/>
    <mergeCell ref="H631:I631"/>
    <mergeCell ref="E633:F633"/>
    <mergeCell ref="E634:F634"/>
    <mergeCell ref="E635:F635"/>
    <mergeCell ref="E636:F636"/>
    <mergeCell ref="E621:F621"/>
    <mergeCell ref="H623:I623"/>
    <mergeCell ref="E625:F625"/>
    <mergeCell ref="E626:F626"/>
    <mergeCell ref="E627:F627"/>
    <mergeCell ref="E628:F628"/>
    <mergeCell ref="H660:I660"/>
    <mergeCell ref="E662:F662"/>
    <mergeCell ref="E663:F663"/>
    <mergeCell ref="E664:F664"/>
    <mergeCell ref="E665:F665"/>
    <mergeCell ref="E666:F666"/>
    <mergeCell ref="E653:F653"/>
    <mergeCell ref="E654:F654"/>
    <mergeCell ref="E655:F655"/>
    <mergeCell ref="E656:F656"/>
    <mergeCell ref="E657:F657"/>
    <mergeCell ref="E658:F658"/>
    <mergeCell ref="E645:F645"/>
    <mergeCell ref="E646:F646"/>
    <mergeCell ref="E647:F647"/>
    <mergeCell ref="E648:F648"/>
    <mergeCell ref="H650:I650"/>
    <mergeCell ref="E652:F652"/>
    <mergeCell ref="E681:F681"/>
    <mergeCell ref="H683:I683"/>
    <mergeCell ref="E685:F685"/>
    <mergeCell ref="E686:F686"/>
    <mergeCell ref="E687:F687"/>
    <mergeCell ref="E688:F688"/>
    <mergeCell ref="E675:F675"/>
    <mergeCell ref="E676:F676"/>
    <mergeCell ref="E677:F677"/>
    <mergeCell ref="E678:F678"/>
    <mergeCell ref="E679:F679"/>
    <mergeCell ref="E680:F680"/>
    <mergeCell ref="E667:F667"/>
    <mergeCell ref="E668:F668"/>
    <mergeCell ref="E669:F669"/>
    <mergeCell ref="E670:F670"/>
    <mergeCell ref="E671:F671"/>
    <mergeCell ref="H673:I673"/>
    <mergeCell ref="E703:F703"/>
    <mergeCell ref="E704:F704"/>
    <mergeCell ref="E705:F705"/>
    <mergeCell ref="E706:F706"/>
    <mergeCell ref="E707:F707"/>
    <mergeCell ref="H709:I709"/>
    <mergeCell ref="H696:I696"/>
    <mergeCell ref="E698:F698"/>
    <mergeCell ref="E699:F699"/>
    <mergeCell ref="E700:F700"/>
    <mergeCell ref="E701:F701"/>
    <mergeCell ref="E702:F702"/>
    <mergeCell ref="E689:F689"/>
    <mergeCell ref="E690:F690"/>
    <mergeCell ref="E691:F691"/>
    <mergeCell ref="E692:F692"/>
    <mergeCell ref="E693:F693"/>
    <mergeCell ref="E694:F694"/>
    <mergeCell ref="E725:F725"/>
    <mergeCell ref="E726:F726"/>
    <mergeCell ref="E727:F727"/>
    <mergeCell ref="E728:F728"/>
    <mergeCell ref="E729:F729"/>
    <mergeCell ref="H731:I731"/>
    <mergeCell ref="E717:F717"/>
    <mergeCell ref="E718:F718"/>
    <mergeCell ref="E719:F719"/>
    <mergeCell ref="E720:F720"/>
    <mergeCell ref="H722:I722"/>
    <mergeCell ref="E724:F724"/>
    <mergeCell ref="E711:F711"/>
    <mergeCell ref="E712:F712"/>
    <mergeCell ref="E713:F713"/>
    <mergeCell ref="E714:F714"/>
    <mergeCell ref="E715:F715"/>
    <mergeCell ref="E716:F716"/>
    <mergeCell ref="E747:F747"/>
    <mergeCell ref="H749:I749"/>
    <mergeCell ref="E751:F751"/>
    <mergeCell ref="E752:F752"/>
    <mergeCell ref="E753:F753"/>
    <mergeCell ref="E754:F754"/>
    <mergeCell ref="H740:I740"/>
    <mergeCell ref="E742:F742"/>
    <mergeCell ref="E743:F743"/>
    <mergeCell ref="E744:F744"/>
    <mergeCell ref="E745:F745"/>
    <mergeCell ref="E746:F746"/>
    <mergeCell ref="E733:F733"/>
    <mergeCell ref="E734:F734"/>
    <mergeCell ref="E735:F735"/>
    <mergeCell ref="E736:F736"/>
    <mergeCell ref="E737:F737"/>
    <mergeCell ref="E738:F738"/>
    <mergeCell ref="E769:F769"/>
    <mergeCell ref="E770:F770"/>
    <mergeCell ref="E771:F771"/>
    <mergeCell ref="E772:F772"/>
    <mergeCell ref="H774:I774"/>
    <mergeCell ref="E776:F776"/>
    <mergeCell ref="E763:F763"/>
    <mergeCell ref="E764:F764"/>
    <mergeCell ref="E765:F765"/>
    <mergeCell ref="E766:F766"/>
    <mergeCell ref="E767:F767"/>
    <mergeCell ref="E768:F768"/>
    <mergeCell ref="E755:F755"/>
    <mergeCell ref="E756:F756"/>
    <mergeCell ref="E757:F757"/>
    <mergeCell ref="E758:F758"/>
    <mergeCell ref="E759:F759"/>
    <mergeCell ref="H761:I761"/>
    <mergeCell ref="E791:F791"/>
    <mergeCell ref="E792:F792"/>
    <mergeCell ref="E793:F793"/>
    <mergeCell ref="E794:F794"/>
    <mergeCell ref="E795:F795"/>
    <mergeCell ref="E796:F796"/>
    <mergeCell ref="E783:F783"/>
    <mergeCell ref="E784:F784"/>
    <mergeCell ref="E785:F785"/>
    <mergeCell ref="H787:I787"/>
    <mergeCell ref="E789:F789"/>
    <mergeCell ref="E790:F790"/>
    <mergeCell ref="E777:F777"/>
    <mergeCell ref="E778:F778"/>
    <mergeCell ref="E779:F779"/>
    <mergeCell ref="E780:F780"/>
    <mergeCell ref="E781:F781"/>
    <mergeCell ref="E782:F782"/>
    <mergeCell ref="E813:F813"/>
    <mergeCell ref="E814:F814"/>
    <mergeCell ref="E815:F815"/>
    <mergeCell ref="E816:F816"/>
    <mergeCell ref="E817:F817"/>
    <mergeCell ref="H819:I819"/>
    <mergeCell ref="E805:F805"/>
    <mergeCell ref="E806:F806"/>
    <mergeCell ref="E807:F807"/>
    <mergeCell ref="E808:F808"/>
    <mergeCell ref="H810:I810"/>
    <mergeCell ref="E812:F812"/>
    <mergeCell ref="E797:F797"/>
    <mergeCell ref="H799:I799"/>
    <mergeCell ref="E801:F801"/>
    <mergeCell ref="E802:F802"/>
    <mergeCell ref="E803:F803"/>
    <mergeCell ref="E804:F804"/>
    <mergeCell ref="E835:F835"/>
    <mergeCell ref="E836:F836"/>
    <mergeCell ref="E837:F837"/>
    <mergeCell ref="E838:F838"/>
    <mergeCell ref="H840:I840"/>
    <mergeCell ref="E842:F842"/>
    <mergeCell ref="E827:F827"/>
    <mergeCell ref="E828:F828"/>
    <mergeCell ref="E829:F829"/>
    <mergeCell ref="H831:I831"/>
    <mergeCell ref="E833:F833"/>
    <mergeCell ref="E834:F834"/>
    <mergeCell ref="E821:F821"/>
    <mergeCell ref="E822:F822"/>
    <mergeCell ref="E823:F823"/>
    <mergeCell ref="E824:F824"/>
    <mergeCell ref="E825:F825"/>
    <mergeCell ref="E826:F826"/>
    <mergeCell ref="E859:F859"/>
    <mergeCell ref="E860:F860"/>
    <mergeCell ref="E861:F861"/>
    <mergeCell ref="E862:F862"/>
    <mergeCell ref="H864:I864"/>
    <mergeCell ref="E866:F866"/>
    <mergeCell ref="E851:F851"/>
    <mergeCell ref="E852:F852"/>
    <mergeCell ref="E853:F853"/>
    <mergeCell ref="E854:F854"/>
    <mergeCell ref="H856:I856"/>
    <mergeCell ref="E858:F858"/>
    <mergeCell ref="E843:F843"/>
    <mergeCell ref="E844:F844"/>
    <mergeCell ref="E845:F845"/>
    <mergeCell ref="E846:F846"/>
    <mergeCell ref="H848:I848"/>
    <mergeCell ref="E850:F850"/>
    <mergeCell ref="E883:F883"/>
    <mergeCell ref="E884:F884"/>
    <mergeCell ref="H886:I886"/>
    <mergeCell ref="E888:F888"/>
    <mergeCell ref="E889:F889"/>
    <mergeCell ref="E890:F890"/>
    <mergeCell ref="E875:F875"/>
    <mergeCell ref="E876:F876"/>
    <mergeCell ref="H878:I878"/>
    <mergeCell ref="E880:F880"/>
    <mergeCell ref="E881:F881"/>
    <mergeCell ref="E882:F882"/>
    <mergeCell ref="E867:F867"/>
    <mergeCell ref="E868:F868"/>
    <mergeCell ref="E869:F869"/>
    <mergeCell ref="H871:I871"/>
    <mergeCell ref="E873:F873"/>
    <mergeCell ref="E874:F874"/>
    <mergeCell ref="E907:F907"/>
    <mergeCell ref="E908:F908"/>
    <mergeCell ref="H910:I910"/>
    <mergeCell ref="E912:F912"/>
    <mergeCell ref="E913:F913"/>
    <mergeCell ref="E914:F914"/>
    <mergeCell ref="E899:F899"/>
    <mergeCell ref="E900:F900"/>
    <mergeCell ref="H902:I902"/>
    <mergeCell ref="E904:F904"/>
    <mergeCell ref="E905:F905"/>
    <mergeCell ref="E906:F906"/>
    <mergeCell ref="E891:F891"/>
    <mergeCell ref="E892:F892"/>
    <mergeCell ref="H894:I894"/>
    <mergeCell ref="E896:F896"/>
    <mergeCell ref="E897:F897"/>
    <mergeCell ref="E898:F898"/>
    <mergeCell ref="E933:F933"/>
    <mergeCell ref="E934:F934"/>
    <mergeCell ref="H936:I936"/>
    <mergeCell ref="E938:F938"/>
    <mergeCell ref="E939:F939"/>
    <mergeCell ref="E940:F940"/>
    <mergeCell ref="H924:I924"/>
    <mergeCell ref="E926:F926"/>
    <mergeCell ref="E927:F927"/>
    <mergeCell ref="E928:F928"/>
    <mergeCell ref="H930:I930"/>
    <mergeCell ref="E932:F932"/>
    <mergeCell ref="E915:F915"/>
    <mergeCell ref="E916:F916"/>
    <mergeCell ref="H918:I918"/>
    <mergeCell ref="E920:F920"/>
    <mergeCell ref="E921:F921"/>
    <mergeCell ref="E922:F922"/>
    <mergeCell ref="H960:I960"/>
    <mergeCell ref="E962:F962"/>
    <mergeCell ref="E963:F963"/>
    <mergeCell ref="E964:F964"/>
    <mergeCell ref="H966:I966"/>
    <mergeCell ref="E968:F968"/>
    <mergeCell ref="E951:F951"/>
    <mergeCell ref="E952:F952"/>
    <mergeCell ref="H954:I954"/>
    <mergeCell ref="E956:F956"/>
    <mergeCell ref="E957:F957"/>
    <mergeCell ref="E958:F958"/>
    <mergeCell ref="H942:I942"/>
    <mergeCell ref="E944:F944"/>
    <mergeCell ref="E945:F945"/>
    <mergeCell ref="E946:F946"/>
    <mergeCell ref="H948:I948"/>
    <mergeCell ref="E950:F950"/>
    <mergeCell ref="E987:F987"/>
    <mergeCell ref="E988:F988"/>
    <mergeCell ref="H990:I990"/>
    <mergeCell ref="E992:F992"/>
    <mergeCell ref="E993:F993"/>
    <mergeCell ref="E994:F994"/>
    <mergeCell ref="H978:I978"/>
    <mergeCell ref="E980:F980"/>
    <mergeCell ref="E981:F981"/>
    <mergeCell ref="E982:F982"/>
    <mergeCell ref="H984:I984"/>
    <mergeCell ref="E986:F986"/>
    <mergeCell ref="E969:F969"/>
    <mergeCell ref="E970:F970"/>
    <mergeCell ref="H972:I972"/>
    <mergeCell ref="E974:F974"/>
    <mergeCell ref="E975:F975"/>
    <mergeCell ref="E976:F976"/>
    <mergeCell ref="H1014:I1014"/>
    <mergeCell ref="E1016:F1016"/>
    <mergeCell ref="E1017:F1017"/>
    <mergeCell ref="E1018:F1018"/>
    <mergeCell ref="H1020:I1020"/>
    <mergeCell ref="E1022:F1022"/>
    <mergeCell ref="E1005:F1005"/>
    <mergeCell ref="E1006:F1006"/>
    <mergeCell ref="H1008:I1008"/>
    <mergeCell ref="E1010:F1010"/>
    <mergeCell ref="E1011:F1011"/>
    <mergeCell ref="E1012:F1012"/>
    <mergeCell ref="H996:I996"/>
    <mergeCell ref="E998:F998"/>
    <mergeCell ref="E999:F999"/>
    <mergeCell ref="E1000:F1000"/>
    <mergeCell ref="H1002:I1002"/>
    <mergeCell ref="E1004:F1004"/>
    <mergeCell ref="E1041:F1041"/>
    <mergeCell ref="E1042:F1042"/>
    <mergeCell ref="H1044:I1044"/>
    <mergeCell ref="E1046:F1046"/>
    <mergeCell ref="E1047:F1047"/>
    <mergeCell ref="E1048:F1048"/>
    <mergeCell ref="H1032:I1032"/>
    <mergeCell ref="E1034:F1034"/>
    <mergeCell ref="E1035:F1035"/>
    <mergeCell ref="E1036:F1036"/>
    <mergeCell ref="H1038:I1038"/>
    <mergeCell ref="E1040:F1040"/>
    <mergeCell ref="E1023:F1023"/>
    <mergeCell ref="E1024:F1024"/>
    <mergeCell ref="H1026:I1026"/>
    <mergeCell ref="E1028:F1028"/>
    <mergeCell ref="E1029:F1029"/>
    <mergeCell ref="E1030:F1030"/>
    <mergeCell ref="E1065:F1065"/>
    <mergeCell ref="E1066:F1066"/>
    <mergeCell ref="E1067:F1067"/>
    <mergeCell ref="E1068:F1068"/>
    <mergeCell ref="E1069:F1069"/>
    <mergeCell ref="E1070:F1070"/>
    <mergeCell ref="E1057:F1057"/>
    <mergeCell ref="H1059:I1059"/>
    <mergeCell ref="E1061:F1061"/>
    <mergeCell ref="E1062:F1062"/>
    <mergeCell ref="E1063:F1063"/>
    <mergeCell ref="E1064:F1064"/>
    <mergeCell ref="H1050:I1050"/>
    <mergeCell ref="E1052:F1052"/>
    <mergeCell ref="E1053:F1053"/>
    <mergeCell ref="E1054:F1054"/>
    <mergeCell ref="E1055:F1055"/>
    <mergeCell ref="E1056:F1056"/>
    <mergeCell ref="E1087:F1087"/>
    <mergeCell ref="H1089:I1089"/>
    <mergeCell ref="E1091:F1091"/>
    <mergeCell ref="E1092:F1092"/>
    <mergeCell ref="E1093:F1093"/>
    <mergeCell ref="E1094:F1094"/>
    <mergeCell ref="E1079:F1079"/>
    <mergeCell ref="H1081:I1081"/>
    <mergeCell ref="E1083:F1083"/>
    <mergeCell ref="E1084:F1084"/>
    <mergeCell ref="E1085:F1085"/>
    <mergeCell ref="E1086:F1086"/>
    <mergeCell ref="H1072:I1072"/>
    <mergeCell ref="E1074:F1074"/>
    <mergeCell ref="E1075:F1075"/>
    <mergeCell ref="E1076:F1076"/>
    <mergeCell ref="E1077:F1077"/>
    <mergeCell ref="E1078:F1078"/>
    <mergeCell ref="E1111:F1111"/>
    <mergeCell ref="E1112:F1112"/>
    <mergeCell ref="H1114:I1114"/>
    <mergeCell ref="E1116:F1116"/>
    <mergeCell ref="E1117:F1117"/>
    <mergeCell ref="E1118:F1118"/>
    <mergeCell ref="H1102:I1102"/>
    <mergeCell ref="E1104:F1104"/>
    <mergeCell ref="E1105:F1105"/>
    <mergeCell ref="E1106:F1106"/>
    <mergeCell ref="H1108:I1108"/>
    <mergeCell ref="E1110:F1110"/>
    <mergeCell ref="E1095:F1095"/>
    <mergeCell ref="E1096:F1096"/>
    <mergeCell ref="E1097:F1097"/>
    <mergeCell ref="E1098:F1098"/>
    <mergeCell ref="E1099:F1099"/>
    <mergeCell ref="E1100:F1100"/>
    <mergeCell ref="E1133:F1133"/>
    <mergeCell ref="H1135:I1135"/>
    <mergeCell ref="E1137:F1137"/>
    <mergeCell ref="E1138:F1138"/>
    <mergeCell ref="E1139:F1139"/>
    <mergeCell ref="E1140:F1140"/>
    <mergeCell ref="E1125:F1125"/>
    <mergeCell ref="H1127:I1127"/>
    <mergeCell ref="E1129:F1129"/>
    <mergeCell ref="E1130:F1130"/>
    <mergeCell ref="E1131:F1131"/>
    <mergeCell ref="E1132:F1132"/>
    <mergeCell ref="E1119:F1119"/>
    <mergeCell ref="E1120:F1120"/>
    <mergeCell ref="E1121:F1121"/>
    <mergeCell ref="E1122:F1122"/>
    <mergeCell ref="E1123:F1123"/>
    <mergeCell ref="E1124:F1124"/>
    <mergeCell ref="H1158:I1158"/>
    <mergeCell ref="E1160:F1160"/>
    <mergeCell ref="E1161:F1161"/>
    <mergeCell ref="E1162:F1162"/>
    <mergeCell ref="E1163:F1163"/>
    <mergeCell ref="E1164:F1164"/>
    <mergeCell ref="E1149:F1149"/>
    <mergeCell ref="H1151:I1151"/>
    <mergeCell ref="E1153:F1153"/>
    <mergeCell ref="E1154:F1154"/>
    <mergeCell ref="E1155:F1155"/>
    <mergeCell ref="E1156:F1156"/>
    <mergeCell ref="E1141:F1141"/>
    <mergeCell ref="H1143:I1143"/>
    <mergeCell ref="E1145:F1145"/>
    <mergeCell ref="E1146:F1146"/>
    <mergeCell ref="E1147:F1147"/>
    <mergeCell ref="E1148:F1148"/>
    <mergeCell ref="H1182:I1182"/>
    <mergeCell ref="E1184:F1184"/>
    <mergeCell ref="E1185:F1185"/>
    <mergeCell ref="E1186:F1186"/>
    <mergeCell ref="E1187:F1187"/>
    <mergeCell ref="E1188:F1188"/>
    <mergeCell ref="H1174:I1174"/>
    <mergeCell ref="E1176:F1176"/>
    <mergeCell ref="E1177:F1177"/>
    <mergeCell ref="E1178:F1178"/>
    <mergeCell ref="E1179:F1179"/>
    <mergeCell ref="E1180:F1180"/>
    <mergeCell ref="E1165:F1165"/>
    <mergeCell ref="H1167:I1167"/>
    <mergeCell ref="E1169:F1169"/>
    <mergeCell ref="E1170:F1170"/>
    <mergeCell ref="E1171:F1171"/>
    <mergeCell ref="E1172:F1172"/>
    <mergeCell ref="E1205:F1205"/>
    <mergeCell ref="E1206:F1206"/>
    <mergeCell ref="H1208:I1208"/>
    <mergeCell ref="E1210:F1210"/>
    <mergeCell ref="E1211:F1211"/>
    <mergeCell ref="E1212:F1212"/>
    <mergeCell ref="E1197:F1197"/>
    <mergeCell ref="E1198:F1198"/>
    <mergeCell ref="H1200:I1200"/>
    <mergeCell ref="E1202:F1202"/>
    <mergeCell ref="E1203:F1203"/>
    <mergeCell ref="E1204:F1204"/>
    <mergeCell ref="E1189:F1189"/>
    <mergeCell ref="E1190:F1190"/>
    <mergeCell ref="H1192:I1192"/>
    <mergeCell ref="E1194:F1194"/>
    <mergeCell ref="E1195:F1195"/>
    <mergeCell ref="E1196:F1196"/>
    <mergeCell ref="E1227:F1227"/>
    <mergeCell ref="E1228:F1228"/>
    <mergeCell ref="E1229:F1229"/>
    <mergeCell ref="E1230:F1230"/>
    <mergeCell ref="E1231:F1231"/>
    <mergeCell ref="E1232:F1232"/>
    <mergeCell ref="E1219:F1219"/>
    <mergeCell ref="H1221:I1221"/>
    <mergeCell ref="E1223:F1223"/>
    <mergeCell ref="E1224:F1224"/>
    <mergeCell ref="E1225:F1225"/>
    <mergeCell ref="E1226:F1226"/>
    <mergeCell ref="E1213:F1213"/>
    <mergeCell ref="E1214:F1214"/>
    <mergeCell ref="E1215:F1215"/>
    <mergeCell ref="E1216:F1216"/>
    <mergeCell ref="E1217:F1217"/>
    <mergeCell ref="E1218:F1218"/>
    <mergeCell ref="E1249:F1249"/>
    <mergeCell ref="E1250:F1250"/>
    <mergeCell ref="E1251:F1251"/>
    <mergeCell ref="E1252:F1252"/>
    <mergeCell ref="E1253:F1253"/>
    <mergeCell ref="E1254:F1254"/>
    <mergeCell ref="E1241:F1241"/>
    <mergeCell ref="E1242:F1242"/>
    <mergeCell ref="E1243:F1243"/>
    <mergeCell ref="E1244:F1244"/>
    <mergeCell ref="E1245:F1245"/>
    <mergeCell ref="H1247:I1247"/>
    <mergeCell ref="H1234:I1234"/>
    <mergeCell ref="E1236:F1236"/>
    <mergeCell ref="E1237:F1237"/>
    <mergeCell ref="E1238:F1238"/>
    <mergeCell ref="E1239:F1239"/>
    <mergeCell ref="E1240:F1240"/>
    <mergeCell ref="E1269:F1269"/>
    <mergeCell ref="E1270:F1270"/>
    <mergeCell ref="E1271:F1271"/>
    <mergeCell ref="E1272:F1272"/>
    <mergeCell ref="H1274:I1274"/>
    <mergeCell ref="E1276:F1276"/>
    <mergeCell ref="E1263:F1263"/>
    <mergeCell ref="E1264:F1264"/>
    <mergeCell ref="E1265:F1265"/>
    <mergeCell ref="E1266:F1266"/>
    <mergeCell ref="E1267:F1267"/>
    <mergeCell ref="E1268:F1268"/>
    <mergeCell ref="E1255:F1255"/>
    <mergeCell ref="E1256:F1256"/>
    <mergeCell ref="E1257:F1257"/>
    <mergeCell ref="E1258:F1258"/>
    <mergeCell ref="H1260:I1260"/>
    <mergeCell ref="E1262:F1262"/>
    <mergeCell ref="E1291:F1291"/>
    <mergeCell ref="E1292:F1292"/>
    <mergeCell ref="E1293:F1293"/>
    <mergeCell ref="E1294:F1294"/>
    <mergeCell ref="E1295:F1295"/>
    <mergeCell ref="E1296:F1296"/>
    <mergeCell ref="E1283:F1283"/>
    <mergeCell ref="E1284:F1284"/>
    <mergeCell ref="E1285:F1285"/>
    <mergeCell ref="E1286:F1286"/>
    <mergeCell ref="H1288:I1288"/>
    <mergeCell ref="E1290:F1290"/>
    <mergeCell ref="E1277:F1277"/>
    <mergeCell ref="E1278:F1278"/>
    <mergeCell ref="E1279:F1279"/>
    <mergeCell ref="E1280:F1280"/>
    <mergeCell ref="E1281:F1281"/>
    <mergeCell ref="E1282:F1282"/>
    <mergeCell ref="E1311:F1311"/>
    <mergeCell ref="E1312:F1312"/>
    <mergeCell ref="E1313:F1313"/>
    <mergeCell ref="E1314:F1314"/>
    <mergeCell ref="H1316:I1316"/>
    <mergeCell ref="E1318:F1318"/>
    <mergeCell ref="E1305:F1305"/>
    <mergeCell ref="E1306:F1306"/>
    <mergeCell ref="E1307:F1307"/>
    <mergeCell ref="E1308:F1308"/>
    <mergeCell ref="E1309:F1309"/>
    <mergeCell ref="E1310:F1310"/>
    <mergeCell ref="E1297:F1297"/>
    <mergeCell ref="E1298:F1298"/>
    <mergeCell ref="E1299:F1299"/>
    <mergeCell ref="E1300:F1300"/>
    <mergeCell ref="H1302:I1302"/>
    <mergeCell ref="E1304:F1304"/>
    <mergeCell ref="E1333:F1333"/>
    <mergeCell ref="E1334:F1334"/>
    <mergeCell ref="E1335:F1335"/>
    <mergeCell ref="E1336:F1336"/>
    <mergeCell ref="E1337:F1337"/>
    <mergeCell ref="E1338:F1338"/>
    <mergeCell ref="E1325:F1325"/>
    <mergeCell ref="E1326:F1326"/>
    <mergeCell ref="E1327:F1327"/>
    <mergeCell ref="H1329:I1329"/>
    <mergeCell ref="E1331:F1331"/>
    <mergeCell ref="E1332:F1332"/>
    <mergeCell ref="E1319:F1319"/>
    <mergeCell ref="E1320:F1320"/>
    <mergeCell ref="E1321:F1321"/>
    <mergeCell ref="E1322:F1322"/>
    <mergeCell ref="E1323:F1323"/>
    <mergeCell ref="E1324:F1324"/>
    <mergeCell ref="E1353:F1353"/>
    <mergeCell ref="H1355:I1355"/>
    <mergeCell ref="E1357:F1357"/>
    <mergeCell ref="E1358:F1358"/>
    <mergeCell ref="E1359:F1359"/>
    <mergeCell ref="E1360:F1360"/>
    <mergeCell ref="E1345:F1345"/>
    <mergeCell ref="E1346:F1346"/>
    <mergeCell ref="H1348:I1348"/>
    <mergeCell ref="E1350:F1350"/>
    <mergeCell ref="E1351:F1351"/>
    <mergeCell ref="E1352:F1352"/>
    <mergeCell ref="E1339:F1339"/>
    <mergeCell ref="E1340:F1340"/>
    <mergeCell ref="E1341:F1341"/>
    <mergeCell ref="E1342:F1342"/>
    <mergeCell ref="E1343:F1343"/>
    <mergeCell ref="E1344:F1344"/>
    <mergeCell ref="H1376:I1376"/>
    <mergeCell ref="E1378:F1378"/>
    <mergeCell ref="E1379:F1379"/>
    <mergeCell ref="E1380:F1380"/>
    <mergeCell ref="E1381:F1381"/>
    <mergeCell ref="E1382:F1382"/>
    <mergeCell ref="H1368:I1368"/>
    <mergeCell ref="E1370:F1370"/>
    <mergeCell ref="E1371:F1371"/>
    <mergeCell ref="E1372:F1372"/>
    <mergeCell ref="E1373:F1373"/>
    <mergeCell ref="E1374:F1374"/>
    <mergeCell ref="E1361:F1361"/>
    <mergeCell ref="E1362:F1362"/>
    <mergeCell ref="E1363:F1363"/>
    <mergeCell ref="E1364:F1364"/>
    <mergeCell ref="E1365:F1365"/>
    <mergeCell ref="E1366:F1366"/>
    <mergeCell ref="E1399:F1399"/>
    <mergeCell ref="E1400:F1400"/>
    <mergeCell ref="H1402:I1402"/>
    <mergeCell ref="E1404:F1404"/>
    <mergeCell ref="E1405:F1405"/>
    <mergeCell ref="E1406:F1406"/>
    <mergeCell ref="E1391:F1391"/>
    <mergeCell ref="E1392:F1392"/>
    <mergeCell ref="E1393:F1393"/>
    <mergeCell ref="H1395:I1395"/>
    <mergeCell ref="E1397:F1397"/>
    <mergeCell ref="E1398:F1398"/>
    <mergeCell ref="E1383:F1383"/>
    <mergeCell ref="E1384:F1384"/>
    <mergeCell ref="H1386:I1386"/>
    <mergeCell ref="E1388:F1388"/>
    <mergeCell ref="E1389:F1389"/>
    <mergeCell ref="E1390:F1390"/>
    <mergeCell ref="E1423:F1423"/>
    <mergeCell ref="E1424:F1424"/>
    <mergeCell ref="E1425:F1425"/>
    <mergeCell ref="E1426:F1426"/>
    <mergeCell ref="E1427:F1427"/>
    <mergeCell ref="E1428:F1428"/>
    <mergeCell ref="E1415:F1415"/>
    <mergeCell ref="E1416:F1416"/>
    <mergeCell ref="E1417:F1417"/>
    <mergeCell ref="E1418:F1418"/>
    <mergeCell ref="H1420:I1420"/>
    <mergeCell ref="E1422:F1422"/>
    <mergeCell ref="E1407:F1407"/>
    <mergeCell ref="E1408:F1408"/>
    <mergeCell ref="E1409:F1409"/>
    <mergeCell ref="H1411:I1411"/>
    <mergeCell ref="E1413:F1413"/>
    <mergeCell ref="E1414:F1414"/>
    <mergeCell ref="E1443:F1443"/>
    <mergeCell ref="E1444:F1444"/>
    <mergeCell ref="H1446:I1446"/>
    <mergeCell ref="E1448:F1448"/>
    <mergeCell ref="E1449:F1449"/>
    <mergeCell ref="E1450:F1450"/>
    <mergeCell ref="E1437:F1437"/>
    <mergeCell ref="E1438:F1438"/>
    <mergeCell ref="E1439:F1439"/>
    <mergeCell ref="E1440:F1440"/>
    <mergeCell ref="E1441:F1441"/>
    <mergeCell ref="E1442:F1442"/>
    <mergeCell ref="E1429:F1429"/>
    <mergeCell ref="E1430:F1430"/>
    <mergeCell ref="E1431:F1431"/>
    <mergeCell ref="H1433:I1433"/>
    <mergeCell ref="E1435:F1435"/>
    <mergeCell ref="E1436:F1436"/>
    <mergeCell ref="E1465:F1465"/>
    <mergeCell ref="H1467:I1467"/>
    <mergeCell ref="E1469:F1469"/>
    <mergeCell ref="E1470:F1470"/>
    <mergeCell ref="E1471:F1471"/>
    <mergeCell ref="E1472:F1472"/>
    <mergeCell ref="E1459:F1459"/>
    <mergeCell ref="E1460:F1460"/>
    <mergeCell ref="E1461:F1461"/>
    <mergeCell ref="E1462:F1462"/>
    <mergeCell ref="E1463:F1463"/>
    <mergeCell ref="E1464:F1464"/>
    <mergeCell ref="E1451:F1451"/>
    <mergeCell ref="E1452:F1452"/>
    <mergeCell ref="H1454:I1454"/>
    <mergeCell ref="E1456:F1456"/>
    <mergeCell ref="E1457:F1457"/>
    <mergeCell ref="E1458:F1458"/>
    <mergeCell ref="E1489:F1489"/>
    <mergeCell ref="E1490:F1490"/>
    <mergeCell ref="E1491:F1491"/>
    <mergeCell ref="E1492:F1492"/>
    <mergeCell ref="H1494:I1494"/>
    <mergeCell ref="E1496:F1496"/>
    <mergeCell ref="E1481:F1481"/>
    <mergeCell ref="E1482:F1482"/>
    <mergeCell ref="E1483:F1483"/>
    <mergeCell ref="E1484:F1484"/>
    <mergeCell ref="H1486:I1486"/>
    <mergeCell ref="E1488:F1488"/>
    <mergeCell ref="E1473:F1473"/>
    <mergeCell ref="E1474:F1474"/>
    <mergeCell ref="E1475:F1475"/>
    <mergeCell ref="E1476:F1476"/>
    <mergeCell ref="E1477:F1477"/>
    <mergeCell ref="H1479:I1479"/>
    <mergeCell ref="E1528:F1528"/>
    <mergeCell ref="E1513:F1513"/>
    <mergeCell ref="E1514:F1514"/>
    <mergeCell ref="H1516:I1516"/>
    <mergeCell ref="E1518:F1518"/>
    <mergeCell ref="E1519:F1519"/>
    <mergeCell ref="E1520:F1520"/>
    <mergeCell ref="E1505:F1505"/>
    <mergeCell ref="E1506:F1506"/>
    <mergeCell ref="E1507:F1507"/>
    <mergeCell ref="H1509:I1509"/>
    <mergeCell ref="E1511:F1511"/>
    <mergeCell ref="E1512:F1512"/>
    <mergeCell ref="E1497:F1497"/>
    <mergeCell ref="E1498:F1498"/>
    <mergeCell ref="E1499:F1499"/>
    <mergeCell ref="H1501:I1501"/>
    <mergeCell ref="E1503:F1503"/>
    <mergeCell ref="E1504:F1504"/>
    <mergeCell ref="E1529:F1529"/>
    <mergeCell ref="E1530:F1530"/>
    <mergeCell ref="E1531:F1531"/>
    <mergeCell ref="E1532:F1532"/>
    <mergeCell ref="E1533:F1533"/>
    <mergeCell ref="H1535:I1535"/>
    <mergeCell ref="E1521:F1521"/>
    <mergeCell ref="E1522:F1522"/>
    <mergeCell ref="H1524:I1524"/>
    <mergeCell ref="E1526:F1526"/>
    <mergeCell ref="E1561:F1561"/>
    <mergeCell ref="E1562:F1562"/>
    <mergeCell ref="H1564:I1564"/>
    <mergeCell ref="H1554:I1554"/>
    <mergeCell ref="E1556:F1556"/>
    <mergeCell ref="E1557:F1557"/>
    <mergeCell ref="E1558:F1558"/>
    <mergeCell ref="E1559:F1559"/>
    <mergeCell ref="E1560:F1560"/>
    <mergeCell ref="E1545:F1545"/>
    <mergeCell ref="H1547:I1547"/>
    <mergeCell ref="E1549:F1549"/>
    <mergeCell ref="E1550:F1550"/>
    <mergeCell ref="E1551:F1551"/>
    <mergeCell ref="E1552:F1552"/>
    <mergeCell ref="E1537:F1537"/>
    <mergeCell ref="E1538:F1538"/>
    <mergeCell ref="E1539:F1539"/>
    <mergeCell ref="H1541:I1541"/>
    <mergeCell ref="E1543:F1543"/>
    <mergeCell ref="E1544:F1544"/>
    <mergeCell ref="E1527:F1527"/>
  </mergeCells>
  <printOptions horizontalCentered="1"/>
  <pageMargins left="0.9055118110236221" right="0.31496062992125984" top="0.9055118110236221" bottom="0.98425196850393704" header="0.31496062992125984" footer="0.31496062992125984"/>
  <pageSetup paperSize="9" scale="45" fitToHeight="0" orientation="portrait" horizontalDpi="4294967293" r:id="rId1"/>
  <headerFooter>
    <oddFooter>&amp;L &amp;CMRM CONSTRUTORA LTDA
Janielson Souza de Oliveira
Eng Civil CREA BA 76622&amp;RPágina &amp;P de &amp;N</oddFooter>
  </headerFooter>
  <rowBreaks count="2" manualBreakCount="2">
    <brk id="63" max="9" man="1"/>
    <brk id="535"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8</vt:i4>
      </vt:variant>
    </vt:vector>
  </HeadingPairs>
  <TitlesOfParts>
    <vt:vector size="13" baseType="lpstr">
      <vt:lpstr>ORÇAMENTO</vt:lpstr>
      <vt:lpstr>CRONOGRAMA</vt:lpstr>
      <vt:lpstr>ENCARGOS SOCIAIS</vt:lpstr>
      <vt:lpstr>BDI</vt:lpstr>
      <vt:lpstr>COMPOSIÇÕES</vt:lpstr>
      <vt:lpstr>BDI!Area_de_impressao</vt:lpstr>
      <vt:lpstr>COMPOSIÇÕES!Area_de_impressao</vt:lpstr>
      <vt:lpstr>CRONOGRAMA!Area_de_impressao</vt:lpstr>
      <vt:lpstr>'ENCARGOS SOCIAIS'!Area_de_impressao</vt:lpstr>
      <vt:lpstr>ORÇAMENTO!Area_de_impressao</vt:lpstr>
      <vt:lpstr>COMPOSIÇÕES!Titulos_de_impressao</vt:lpstr>
      <vt:lpstr>CRONOGRAMA!Titulos_de_impressao</vt:lpstr>
      <vt:lpstr>ORÇAMENTO!Titulos_de_impressao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00535-5</dc:creator>
  <cp:lastModifiedBy>Nicolas Augustus Andre Nazareth</cp:lastModifiedBy>
  <cp:lastPrinted>2022-03-09T22:34:15Z</cp:lastPrinted>
  <dcterms:created xsi:type="dcterms:W3CDTF">2021-10-22T11:15:03Z</dcterms:created>
  <dcterms:modified xsi:type="dcterms:W3CDTF">2022-03-17T18:17:07Z</dcterms:modified>
</cp:coreProperties>
</file>