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20-7\Desktop\PROPOSTA FINANCEIRA - FEMAC\"/>
    </mc:Choice>
  </mc:AlternateContent>
  <bookViews>
    <workbookView xWindow="240" yWindow="75" windowWidth="20055" windowHeight="7935"/>
  </bookViews>
  <sheets>
    <sheet name="PLAN POÇO NA RMB 250 M DN12x8  " sheetId="1" r:id="rId1"/>
  </sheets>
  <definedNames>
    <definedName name="_xlnm.Print_Area" localSheetId="0">'PLAN POÇO NA RMB 250 M DN12x8  '!$A$1:$F$89</definedName>
    <definedName name="_xlnm.Print_Titles" localSheetId="0">'PLAN POÇO NA RMB 250 M DN12x8  '!$1:$12</definedName>
  </definedNames>
  <calcPr calcId="152511"/>
</workbook>
</file>

<file path=xl/calcChain.xml><?xml version="1.0" encoding="utf-8"?>
<calcChain xmlns="http://schemas.openxmlformats.org/spreadsheetml/2006/main">
  <c r="F76" i="1" l="1"/>
  <c r="F77" i="1"/>
  <c r="F78" i="1"/>
  <c r="F79" i="1"/>
  <c r="F80" i="1"/>
  <c r="F81" i="1"/>
  <c r="F82" i="1"/>
  <c r="F83" i="1"/>
  <c r="F84" i="1"/>
  <c r="F85" i="1"/>
  <c r="F86" i="1"/>
  <c r="F87" i="1"/>
  <c r="F88" i="1"/>
  <c r="F66" i="1"/>
  <c r="F67" i="1"/>
  <c r="F68" i="1"/>
  <c r="F69" i="1"/>
  <c r="F70" i="1"/>
  <c r="F71" i="1"/>
  <c r="F72" i="1"/>
  <c r="F73" i="1"/>
  <c r="F74" i="1"/>
  <c r="F75" i="1"/>
  <c r="F59" i="1"/>
  <c r="F60" i="1"/>
  <c r="F61" i="1"/>
  <c r="F62" i="1"/>
  <c r="F63" i="1"/>
  <c r="F64" i="1"/>
  <c r="F56" i="1"/>
  <c r="F57" i="1"/>
  <c r="F52" i="1"/>
  <c r="F51" i="1" s="1"/>
  <c r="F54" i="1"/>
  <c r="F53" i="1" s="1"/>
  <c r="F58" i="1" l="1"/>
  <c r="F55" i="1"/>
  <c r="F65" i="1"/>
  <c r="F49" i="1"/>
  <c r="F48" i="1" s="1"/>
  <c r="F50" i="1"/>
  <c r="F47" i="1"/>
  <c r="F46" i="1"/>
  <c r="F45" i="1"/>
  <c r="F43" i="1"/>
  <c r="F44" i="1"/>
  <c r="F40" i="1"/>
  <c r="F41" i="1"/>
  <c r="F37" i="1"/>
  <c r="F38" i="1"/>
  <c r="F30" i="1"/>
  <c r="F31" i="1"/>
  <c r="F33" i="1"/>
  <c r="F32" i="1" s="1"/>
  <c r="F35" i="1"/>
  <c r="F34" i="1" s="1"/>
  <c r="F29" i="1"/>
  <c r="F26" i="1"/>
  <c r="F25" i="1" s="1"/>
  <c r="F20" i="1"/>
  <c r="F21" i="1"/>
  <c r="F22" i="1"/>
  <c r="F23" i="1"/>
  <c r="F24" i="1"/>
  <c r="F19" i="1"/>
  <c r="F14" i="1"/>
  <c r="F15" i="1"/>
  <c r="F16" i="1"/>
  <c r="F17" i="1"/>
  <c r="F18" i="1" l="1"/>
  <c r="F36" i="1"/>
  <c r="F13" i="1"/>
  <c r="F28" i="1"/>
  <c r="F27" i="1" s="1"/>
  <c r="F39" i="1"/>
  <c r="F42" i="1"/>
  <c r="F89" i="1" l="1"/>
</calcChain>
</file>

<file path=xl/sharedStrings.xml><?xml version="1.0" encoding="utf-8"?>
<sst xmlns="http://schemas.openxmlformats.org/spreadsheetml/2006/main" count="217" uniqueCount="161">
  <si>
    <t>CONTRATANTE: COSANPA - COMPANHIA DE SANEAMENTO DO PARA</t>
  </si>
  <si>
    <t>QUANT.</t>
  </si>
  <si>
    <t>Femac Geosolo Engenharia Ltda - EPP</t>
  </si>
  <si>
    <t>CNPJ: 04.947.057/0001-53</t>
  </si>
  <si>
    <t>Av. Marquês de Herval, 440 – Belém – Pará – Brasil – CEP: 66.085-311</t>
  </si>
  <si>
    <t>PROJETO: PERFURAÇÃO DE POÇO NA REGIÃO METROPOLITANA DE BELÉM</t>
  </si>
  <si>
    <t>OBRA: POÇO DE AÇO DE 250 M, DN 12" x 8"</t>
  </si>
  <si>
    <t>REFERÊNCIA: LICITAÇÃO MODO DE DISPUTA FECHADO Nº 010/2021-COSANPA-PA</t>
  </si>
  <si>
    <t>DATA: 02/09/2021</t>
  </si>
  <si>
    <t>ORDEM</t>
  </si>
  <si>
    <t>DESCRIÇÃO</t>
  </si>
  <si>
    <t>UNID.</t>
  </si>
  <si>
    <t>PREÇO TOTAL (R$)</t>
  </si>
  <si>
    <t>PREÇO UNITÁRIO (R$)</t>
  </si>
  <si>
    <t>ADMINISTRAÇÃO LOCAL</t>
  </si>
  <si>
    <t>Engenheiro civil junior com encargos complementares</t>
  </si>
  <si>
    <t>1.1</t>
  </si>
  <si>
    <t>1.2</t>
  </si>
  <si>
    <t>1.3</t>
  </si>
  <si>
    <t>1.4</t>
  </si>
  <si>
    <t>Mestre de obras com encargos complementares</t>
  </si>
  <si>
    <t>Eletricista com encargos complementares</t>
  </si>
  <si>
    <t>Geologo pleno - de 5 a 15 anos de experiência</t>
  </si>
  <si>
    <t>h</t>
  </si>
  <si>
    <t>SERVIÇOS PRELIMINARES</t>
  </si>
  <si>
    <t>2.1</t>
  </si>
  <si>
    <t>2.2</t>
  </si>
  <si>
    <t>2.3</t>
  </si>
  <si>
    <t>2.4</t>
  </si>
  <si>
    <t>2.5</t>
  </si>
  <si>
    <t>2.6</t>
  </si>
  <si>
    <t>Placa de obra em chapa de aço galvanizado</t>
  </si>
  <si>
    <t>Limpeza manual do terreno</t>
  </si>
  <si>
    <t>Barracão para depósito em tábuas de madeira, cobertura em fibrocimento 4 mm, incluso piso argamassa traço 1:6 (cimento e areia)</t>
  </si>
  <si>
    <t>Instalações provisórias de água e esgoto</t>
  </si>
  <si>
    <t>Instal/ligação provisória elétrica baixa tensão p/cant obra obra, m3-chave 100A, carga 3KWH, 20cv excl forn medidor</t>
  </si>
  <si>
    <t>Sanitário com vaso e chuveiro para pessoal de obra, coletivo de 2 módulos e 4 m², paredes chapas de madeira compensada plastificada 10mm, telhas onduladas de 6mm de fibrocimento, inclusive instalação e</t>
  </si>
  <si>
    <t>m²</t>
  </si>
  <si>
    <t>unid.</t>
  </si>
  <si>
    <t>3.1</t>
  </si>
  <si>
    <t>Estudo hidrogeológico da área onde será construído o poço</t>
  </si>
  <si>
    <t>4.1</t>
  </si>
  <si>
    <t>Transporte, intalação de máquinas e equipamentos para perfuração de poço</t>
  </si>
  <si>
    <t>4.1.1</t>
  </si>
  <si>
    <t>4.1.2</t>
  </si>
  <si>
    <t>4.1.3</t>
  </si>
  <si>
    <t>Escavação manual do circuito de lama</t>
  </si>
  <si>
    <t>Reboco do circuito de lama</t>
  </si>
  <si>
    <t>PERFURAÇÃO DE SONDAGEM</t>
  </si>
  <si>
    <t>AVALIAÇÃO HIDROGEOLÓGICA</t>
  </si>
  <si>
    <t>FURO DE SONDAGEM E PERFILAGEM GEOFÍSICA</t>
  </si>
  <si>
    <t>4.2</t>
  </si>
  <si>
    <t>Perfuração de sondagem Dn 12.1/4"</t>
  </si>
  <si>
    <t>4.2.1</t>
  </si>
  <si>
    <t>PERFILAGEM GEOFÍSICA</t>
  </si>
  <si>
    <t>4.3</t>
  </si>
  <si>
    <t>Perfil: raio gama, sp e resistividade aparente</t>
  </si>
  <si>
    <t>4.3.1</t>
  </si>
  <si>
    <t>REVESTIMENTO DE SUPERFÍCIE</t>
  </si>
  <si>
    <t>Alargamento do furo de sondagem para Dn 26" para colocação de tubo de boca</t>
  </si>
  <si>
    <t>Fornecimento e instalação de tubo de boca aço carbono ASTM A53 - SCH 10, 24" x 6000 mm</t>
  </si>
  <si>
    <t>5.1</t>
  </si>
  <si>
    <t>5.2</t>
  </si>
  <si>
    <t>m³</t>
  </si>
  <si>
    <t>m</t>
  </si>
  <si>
    <t>ALARGAMENTO DA PERFURAÇÃO</t>
  </si>
  <si>
    <t>Alargamento Dn 12.1/4" x 17.1/2"</t>
  </si>
  <si>
    <t>Alargamento Dn 17.1/2" x 22"</t>
  </si>
  <si>
    <t>COMPLEMENTAÇÃO</t>
  </si>
  <si>
    <t>Fornecimento e instalação de tubo de aço carbono ASTM A53 - SCH40 12" x 6000 mm</t>
  </si>
  <si>
    <t>Redução concêntrica em aço SCH-40 dn 12"x8" ponta biselada</t>
  </si>
  <si>
    <t>6.1</t>
  </si>
  <si>
    <t>6.2</t>
  </si>
  <si>
    <t>7.1</t>
  </si>
  <si>
    <t>7.2</t>
  </si>
  <si>
    <t>7.3</t>
  </si>
  <si>
    <t>Fornecimento e instalação de revestimento em tubo de aço carbono SCH-40, Dn 8", espessura de parede 8,18 mm, sem costura, ponta biselada, com pintura antiferruginosa</t>
  </si>
  <si>
    <t>Fornecimento, soldagem e instalação de filtro em aco inox, AISI 304, reforçado, ranhura 0,75mm, Dn 8”, pontas biseladas</t>
  </si>
  <si>
    <t>7.4</t>
  </si>
  <si>
    <t>7.5</t>
  </si>
  <si>
    <t>Fornecimento e injeção de pré-filtro selecionado, granulometria de 1 a 3mm</t>
  </si>
  <si>
    <t>LIMPEZA E DESENVOLVIMENTO</t>
  </si>
  <si>
    <t>Limpeza e desenvolvimento poço</t>
  </si>
  <si>
    <t>Teste de vazão com bomba submersa</t>
  </si>
  <si>
    <t>8.1</t>
  </si>
  <si>
    <t>8.2</t>
  </si>
  <si>
    <t>CIMENTAÇÃO E PROTEÇÃO</t>
  </si>
  <si>
    <t>9.1</t>
  </si>
  <si>
    <t>Cimentação do espaço anelar, com calda de cimento e bentonita, da superfície até 90 m.</t>
  </si>
  <si>
    <t>PROTEÇÃO SUPERFICIAL</t>
  </si>
  <si>
    <t>Concreto ciclópico fck=10 MPA 30% pedra de mão inclusive lançamento / forma e desforma</t>
  </si>
  <si>
    <t>10.1</t>
  </si>
  <si>
    <t>SERVIÇOS COMPLEMENTARES</t>
  </si>
  <si>
    <t>Análise físico-química e bacteriológica da água</t>
  </si>
  <si>
    <t>Relatório técnico com perfil geológico e construtivo e anotação de responsabilidade tecnica (ART)</t>
  </si>
  <si>
    <t>11.1</t>
  </si>
  <si>
    <t>11.2</t>
  </si>
  <si>
    <t>MANGOTE E TUBO AUXILIAR</t>
  </si>
  <si>
    <t>Mangote flexivel Dn 6" para instalação em poço profundo construída com trama em poliester e poliamida de alta tenacidade pressão de trabalho 25 kg/cm2 e ruptura 50 kg/cm2</t>
  </si>
  <si>
    <t>12.1</t>
  </si>
  <si>
    <t>12.2</t>
  </si>
  <si>
    <t>12.3</t>
  </si>
  <si>
    <t>12.4</t>
  </si>
  <si>
    <t>12.5</t>
  </si>
  <si>
    <t>12.6</t>
  </si>
  <si>
    <t>Terminal em aço inox AISI 316 l de 6, 2 partes capa e espigão com rosca arredondada para mangueira e rosca bsp</t>
  </si>
  <si>
    <t>Pinça de montagem em viga U com olhal, parafuso, porca e manta emborrachada</t>
  </si>
  <si>
    <t>Fita transparente em polireutano PU 2,5x20x900 mm</t>
  </si>
  <si>
    <t>Fivela inox 316 l</t>
  </si>
  <si>
    <t>Tubo PVC roscável, 3/4", água fria predial</t>
  </si>
  <si>
    <t>FORNECIMENTO E ASSENTAMENTO DE MATERIAL</t>
  </si>
  <si>
    <t>Flange de aço carbono PN10 Dn 300 para a "boca" do poço</t>
  </si>
  <si>
    <t>Peça especial construída em aço e=1/2" para adaptação do mangote a curva 90º x 150 mm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</si>
  <si>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</si>
  <si>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</si>
  <si>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</si>
  <si>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</si>
  <si>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</si>
  <si>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</si>
  <si>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</si>
  <si>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</si>
  <si>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</si>
  <si>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</si>
  <si>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Curva fofo 90 ff Dn 150 PN10</t>
  </si>
  <si>
    <t>Redução excêntrica c/ flanges Dn 200 x 150 PN10</t>
  </si>
  <si>
    <t>Junta de desmontagem travada axialmente Pn10 Dn200</t>
  </si>
  <si>
    <t>Válvula de retenção c/ portinhola única simples extrem.ff Dn 200 PN10</t>
  </si>
  <si>
    <t>Te fofo ff Dn 200 x 100 PN10</t>
  </si>
  <si>
    <t>Registro gaveta fofo c/ flanges, cunha borracha corpo curto e volante tipo EURO 23, PN16 diam = 100 mm</t>
  </si>
  <si>
    <t>Curva fofo 90 ff Dn 100 PN10</t>
  </si>
  <si>
    <t>Válvula gaveta c/ flanges c/ cunha borracha corpo curto fofo PN 10 c/ cabeçote de aço inox DN 200 mm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</si>
  <si>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</si>
  <si>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</si>
  <si>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</si>
  <si>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</si>
  <si>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</si>
  <si>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</si>
  <si>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</si>
  <si>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</si>
  <si>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</si>
  <si>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</si>
  <si>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</si>
  <si>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</si>
  <si>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</si>
  <si>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Tubo fofo c/ flanges Dn 200 PN10 - l=250</t>
  </si>
  <si>
    <t>Curva fofo 45 ff Dn 200 PN10</t>
  </si>
  <si>
    <t>Tubo fºfº cilíndrico Dn 200</t>
  </si>
  <si>
    <t>Parafuso com porca e arruelas Ø 3/4 x 3"</t>
  </si>
  <si>
    <t>Parafuso em aço c/porca, cabeca sextavada 1/2 x 2 1/2"</t>
  </si>
  <si>
    <t>Junta de borracha para flanges Ø = 200mm</t>
  </si>
  <si>
    <t>Junta de borracha para flanges Ø = 150 mm</t>
  </si>
  <si>
    <t>Junta de borracha para flanges Ø = 100mm</t>
  </si>
  <si>
    <t>Bomba submersa, motor 80 HP, M8S, 220/380 V, vazão 150 m3/h e 110 m.c.a EBARA ou similar</t>
  </si>
  <si>
    <t>Cabo de cobre tipo PP 1 c 3 x 70,0 mm² PVC isolamento 0,6 / 1 kv classe 5 conforme NBR</t>
  </si>
  <si>
    <t>Concreto armado dosado 25 MPA com lançamento e adensamento</t>
  </si>
  <si>
    <t>Assentamento de material do barrielete</t>
  </si>
  <si>
    <t>Instalação de conj.moto bomba submersível de 51 a 100 CV</t>
  </si>
  <si>
    <t>TOTAL GERAL</t>
  </si>
  <si>
    <t xml:space="preserve">BDI PARA MÃO DE OBRA, SERVIÇO E INSUMO: </t>
  </si>
  <si>
    <t xml:space="preserve">BDI PARA FORN. DE EQUIP. ESPECIAIS: </t>
  </si>
  <si>
    <t>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</si>
</sst>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distributed"/>
    </xf>
    <xf numFmtId="4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/>
    <xf numFmtId="4" fontId="3" fillId="0" borderId="1" xfId="0" applyNumberFormat="1" applyFont="1" applyBorder="1" applyAlignment="1">
      <alignment horizontal="center" vertical="distributed"/>
    </xf>
    <xf numFmtId="4" fontId="4" fillId="4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3" fillId="4" borderId="1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10" fontId="9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justify"/>
    </xf>
    <xf numFmtId="0" fontId="3" fillId="4" borderId="2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7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9525</xdr:colOff>
      <xdr:row>3</xdr:row>
      <xdr:rowOff>0</xdr:rowOff>
    </xdr:to>
    <xdr:pic>
      <xdr:nvPicPr>
        <xdr:cNvPr id="2" name="Imagem 4" descr="LOGFEMA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6667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view="pageBreakPreview" topLeftCell="A64" zoomScaleSheetLayoutView="100" workbookViewId="0">
      <selection activeCell="J6" sqref="J6"/>
    </sheetView>
  </sheetViews>
  <sheetFormatPr defaultRowHeight="15" x14ac:dyDescent="0.25"/>
  <cols>
    <col min="1" max="1" width="9.140625" style="11"/>
    <col min="2" max="2" width="76.7109375" customWidth="1"/>
    <col min="3" max="3" width="9.85546875" style="33" customWidth="1"/>
    <col min="5" max="5" width="15.7109375" style="41" customWidth="1"/>
    <col min="6" max="6" width="15.7109375" customWidth="1"/>
  </cols>
  <sheetData>
    <row r="1" spans="1:7" ht="24.95" customHeight="1" x14ac:dyDescent="0.4">
      <c r="A1" s="9"/>
      <c r="B1" s="51" t="s">
        <v>2</v>
      </c>
      <c r="C1" s="51"/>
      <c r="D1" s="51"/>
      <c r="E1" s="51"/>
      <c r="F1" s="51"/>
      <c r="G1" s="1"/>
    </row>
    <row r="2" spans="1:7" s="2" customFormat="1" ht="12.75" customHeight="1" x14ac:dyDescent="0.4">
      <c r="A2" s="9"/>
      <c r="B2" s="57" t="s">
        <v>3</v>
      </c>
      <c r="C2" s="57"/>
      <c r="D2" s="57"/>
      <c r="E2" s="57"/>
      <c r="F2" s="57"/>
      <c r="G2" s="8"/>
    </row>
    <row r="3" spans="1:7" s="2" customFormat="1" ht="12.75" customHeight="1" x14ac:dyDescent="0.4">
      <c r="A3" s="9"/>
      <c r="B3" s="57" t="s">
        <v>4</v>
      </c>
      <c r="C3" s="57"/>
      <c r="D3" s="57"/>
      <c r="E3" s="57"/>
      <c r="F3" s="57"/>
      <c r="G3" s="8"/>
    </row>
    <row r="4" spans="1:7" s="2" customFormat="1" ht="12.75" customHeight="1" x14ac:dyDescent="0.4">
      <c r="A4" s="9"/>
      <c r="B4" s="10"/>
      <c r="C4" s="10"/>
      <c r="D4" s="10"/>
      <c r="E4" s="34"/>
      <c r="F4" s="10"/>
      <c r="G4" s="8"/>
    </row>
    <row r="5" spans="1:7" s="4" customFormat="1" ht="12.75" x14ac:dyDescent="0.2">
      <c r="A5" s="52" t="s">
        <v>0</v>
      </c>
      <c r="B5" s="52"/>
      <c r="C5" s="52"/>
      <c r="D5" s="3"/>
      <c r="E5" s="35"/>
      <c r="F5" s="3"/>
      <c r="G5" s="3"/>
    </row>
    <row r="6" spans="1:7" s="4" customFormat="1" ht="12.75" customHeight="1" x14ac:dyDescent="0.2">
      <c r="A6" s="47" t="s">
        <v>5</v>
      </c>
      <c r="B6" s="47"/>
      <c r="C6" s="58" t="s">
        <v>158</v>
      </c>
      <c r="D6" s="58"/>
      <c r="E6" s="58"/>
      <c r="F6" s="46">
        <v>0.24179999999999999</v>
      </c>
      <c r="G6" s="3"/>
    </row>
    <row r="7" spans="1:7" s="4" customFormat="1" ht="15" customHeight="1" x14ac:dyDescent="0.2">
      <c r="A7" s="47" t="s">
        <v>6</v>
      </c>
      <c r="B7" s="47"/>
      <c r="C7" s="58"/>
      <c r="D7" s="58"/>
      <c r="E7" s="58"/>
      <c r="F7" s="46"/>
      <c r="G7" s="3"/>
    </row>
    <row r="8" spans="1:7" s="4" customFormat="1" ht="15" customHeight="1" x14ac:dyDescent="0.2">
      <c r="A8" s="47" t="s">
        <v>7</v>
      </c>
      <c r="B8" s="47"/>
      <c r="C8" s="58" t="s">
        <v>159</v>
      </c>
      <c r="D8" s="58"/>
      <c r="E8" s="58"/>
      <c r="F8" s="46">
        <v>0.16800000000000001</v>
      </c>
      <c r="G8" s="3"/>
    </row>
    <row r="9" spans="1:7" s="4" customFormat="1" ht="15" customHeight="1" x14ac:dyDescent="0.2">
      <c r="A9" s="47" t="s">
        <v>8</v>
      </c>
      <c r="B9" s="47"/>
      <c r="C9" s="58"/>
      <c r="D9" s="58"/>
      <c r="E9" s="58"/>
      <c r="F9" s="46"/>
      <c r="G9" s="3"/>
    </row>
    <row r="10" spans="1:7" s="4" customFormat="1" ht="12.75" x14ac:dyDescent="0.2">
      <c r="A10" s="53"/>
      <c r="B10" s="53"/>
      <c r="C10" s="53"/>
      <c r="D10" s="53"/>
      <c r="E10" s="53"/>
      <c r="F10" s="53"/>
    </row>
    <row r="11" spans="1:7" s="4" customFormat="1" x14ac:dyDescent="0.25">
      <c r="A11" s="54" t="s">
        <v>160</v>
      </c>
      <c r="B11" s="55"/>
      <c r="C11" s="55"/>
      <c r="D11" s="55"/>
      <c r="E11" s="55"/>
      <c r="F11" s="56"/>
    </row>
    <row r="12" spans="1:7" s="4" customFormat="1" ht="25.5" x14ac:dyDescent="0.2">
      <c r="A12" s="5" t="s">
        <v>9</v>
      </c>
      <c r="B12" s="5" t="s">
        <v>10</v>
      </c>
      <c r="C12" s="5" t="s">
        <v>1</v>
      </c>
      <c r="D12" s="5" t="s">
        <v>11</v>
      </c>
      <c r="E12" s="36" t="s">
        <v>13</v>
      </c>
      <c r="F12" s="12" t="s">
        <v>12</v>
      </c>
    </row>
    <row r="13" spans="1:7" s="25" customFormat="1" ht="12.75" x14ac:dyDescent="0.25">
      <c r="A13" s="21">
        <v>1</v>
      </c>
      <c r="B13" s="26" t="s">
        <v>14</v>
      </c>
      <c r="C13" s="20"/>
      <c r="D13" s="19"/>
      <c r="E13" s="37"/>
      <c r="F13" s="43">
        <f>SUM(F14:F17)</f>
        <v>31351.84</v>
      </c>
    </row>
    <row r="14" spans="1:7" s="25" customFormat="1" ht="12.75" x14ac:dyDescent="0.25">
      <c r="A14" s="6" t="s">
        <v>16</v>
      </c>
      <c r="B14" s="23" t="s">
        <v>15</v>
      </c>
      <c r="C14" s="13">
        <v>80</v>
      </c>
      <c r="D14" s="6" t="s">
        <v>23</v>
      </c>
      <c r="E14" s="38">
        <v>101.43</v>
      </c>
      <c r="F14" s="7">
        <f>C14*E14</f>
        <v>8114.4000000000005</v>
      </c>
    </row>
    <row r="15" spans="1:7" s="25" customFormat="1" ht="12.75" x14ac:dyDescent="0.25">
      <c r="A15" s="6" t="s">
        <v>17</v>
      </c>
      <c r="B15" s="23" t="s">
        <v>20</v>
      </c>
      <c r="C15" s="13">
        <v>176</v>
      </c>
      <c r="D15" s="6" t="s">
        <v>23</v>
      </c>
      <c r="E15" s="38">
        <v>23.31</v>
      </c>
      <c r="F15" s="7">
        <f t="shared" ref="F15:F17" si="0">C15*E15</f>
        <v>4102.5599999999995</v>
      </c>
    </row>
    <row r="16" spans="1:7" s="25" customFormat="1" ht="12.75" x14ac:dyDescent="0.25">
      <c r="A16" s="6" t="s">
        <v>18</v>
      </c>
      <c r="B16" s="27" t="s">
        <v>21</v>
      </c>
      <c r="C16" s="13">
        <v>16</v>
      </c>
      <c r="D16" s="6" t="s">
        <v>23</v>
      </c>
      <c r="E16" s="38">
        <v>25.97</v>
      </c>
      <c r="F16" s="7">
        <f t="shared" si="0"/>
        <v>415.52</v>
      </c>
    </row>
    <row r="17" spans="1:6" s="25" customFormat="1" ht="12.75" x14ac:dyDescent="0.25">
      <c r="A17" s="6" t="s">
        <v>19</v>
      </c>
      <c r="B17" s="23" t="s">
        <v>22</v>
      </c>
      <c r="C17" s="13">
        <v>176</v>
      </c>
      <c r="D17" s="6" t="s">
        <v>23</v>
      </c>
      <c r="E17" s="13">
        <v>106.36</v>
      </c>
      <c r="F17" s="7">
        <f t="shared" si="0"/>
        <v>18719.36</v>
      </c>
    </row>
    <row r="18" spans="1:6" s="25" customFormat="1" ht="12.75" x14ac:dyDescent="0.25">
      <c r="A18" s="21">
        <v>2</v>
      </c>
      <c r="B18" s="29" t="s">
        <v>24</v>
      </c>
      <c r="C18" s="20"/>
      <c r="D18" s="19"/>
      <c r="E18" s="37"/>
      <c r="F18" s="42">
        <f>SUM(F19:F24)</f>
        <v>29317.5</v>
      </c>
    </row>
    <row r="19" spans="1:6" s="25" customFormat="1" ht="12.75" x14ac:dyDescent="0.25">
      <c r="A19" s="6" t="s">
        <v>25</v>
      </c>
      <c r="B19" s="27" t="s">
        <v>31</v>
      </c>
      <c r="C19" s="13">
        <v>8</v>
      </c>
      <c r="D19" s="6" t="s">
        <v>37</v>
      </c>
      <c r="E19" s="38">
        <v>393.66</v>
      </c>
      <c r="F19" s="7">
        <f>C19*E19</f>
        <v>3149.28</v>
      </c>
    </row>
    <row r="20" spans="1:6" s="25" customFormat="1" ht="12.75" x14ac:dyDescent="0.25">
      <c r="A20" s="6" t="s">
        <v>26</v>
      </c>
      <c r="B20" s="23" t="s">
        <v>32</v>
      </c>
      <c r="C20" s="13">
        <v>400</v>
      </c>
      <c r="D20" s="6" t="s">
        <v>37</v>
      </c>
      <c r="E20" s="38">
        <v>2.4300000000000002</v>
      </c>
      <c r="F20" s="7">
        <f t="shared" ref="F20:F24" si="1">C20*E20</f>
        <v>972.00000000000011</v>
      </c>
    </row>
    <row r="21" spans="1:6" s="25" customFormat="1" ht="25.5" x14ac:dyDescent="0.25">
      <c r="A21" s="6" t="s">
        <v>27</v>
      </c>
      <c r="B21" s="24" t="s">
        <v>33</v>
      </c>
      <c r="C21" s="13">
        <v>32</v>
      </c>
      <c r="D21" s="6" t="s">
        <v>37</v>
      </c>
      <c r="E21" s="13">
        <v>572.29</v>
      </c>
      <c r="F21" s="7">
        <f t="shared" si="1"/>
        <v>18313.28</v>
      </c>
    </row>
    <row r="22" spans="1:6" s="25" customFormat="1" ht="12.75" x14ac:dyDescent="0.25">
      <c r="A22" s="6" t="s">
        <v>28</v>
      </c>
      <c r="B22" s="27" t="s">
        <v>34</v>
      </c>
      <c r="C22" s="13">
        <v>1</v>
      </c>
      <c r="D22" s="6" t="s">
        <v>38</v>
      </c>
      <c r="E22" s="38">
        <v>1020.52</v>
      </c>
      <c r="F22" s="7">
        <f t="shared" si="1"/>
        <v>1020.52</v>
      </c>
    </row>
    <row r="23" spans="1:6" s="25" customFormat="1" ht="25.5" x14ac:dyDescent="0.25">
      <c r="A23" s="6" t="s">
        <v>29</v>
      </c>
      <c r="B23" s="24" t="s">
        <v>35</v>
      </c>
      <c r="C23" s="13">
        <v>1</v>
      </c>
      <c r="D23" s="6" t="s">
        <v>38</v>
      </c>
      <c r="E23" s="13">
        <v>1997.13</v>
      </c>
      <c r="F23" s="7">
        <f t="shared" si="1"/>
        <v>1997.13</v>
      </c>
    </row>
    <row r="24" spans="1:6" s="25" customFormat="1" ht="38.25" x14ac:dyDescent="0.25">
      <c r="A24" s="6" t="s">
        <v>30</v>
      </c>
      <c r="B24" s="24" t="s">
        <v>36</v>
      </c>
      <c r="C24" s="13">
        <v>1</v>
      </c>
      <c r="D24" s="6" t="s">
        <v>38</v>
      </c>
      <c r="E24" s="13">
        <v>3865.29</v>
      </c>
      <c r="F24" s="7">
        <f t="shared" si="1"/>
        <v>3865.29</v>
      </c>
    </row>
    <row r="25" spans="1:6" s="25" customFormat="1" ht="12.75" x14ac:dyDescent="0.25">
      <c r="A25" s="21">
        <v>3</v>
      </c>
      <c r="B25" s="26" t="s">
        <v>49</v>
      </c>
      <c r="C25" s="20"/>
      <c r="D25" s="19"/>
      <c r="E25" s="37"/>
      <c r="F25" s="42">
        <f>F26</f>
        <v>1507.13</v>
      </c>
    </row>
    <row r="26" spans="1:6" s="25" customFormat="1" ht="12.75" x14ac:dyDescent="0.25">
      <c r="A26" s="6" t="s">
        <v>39</v>
      </c>
      <c r="B26" s="23" t="s">
        <v>40</v>
      </c>
      <c r="C26" s="13">
        <v>1</v>
      </c>
      <c r="D26" s="6" t="s">
        <v>38</v>
      </c>
      <c r="E26" s="13">
        <v>1507.13</v>
      </c>
      <c r="F26" s="7">
        <f t="shared" ref="F26" si="2">C26*E26</f>
        <v>1507.13</v>
      </c>
    </row>
    <row r="27" spans="1:6" s="25" customFormat="1" ht="12.75" x14ac:dyDescent="0.25">
      <c r="A27" s="21">
        <v>4</v>
      </c>
      <c r="B27" s="29" t="s">
        <v>50</v>
      </c>
      <c r="C27" s="20"/>
      <c r="D27" s="19"/>
      <c r="E27" s="37"/>
      <c r="F27" s="42">
        <f>SUM(F28,F32,F34)</f>
        <v>108481.004</v>
      </c>
    </row>
    <row r="28" spans="1:6" s="25" customFormat="1" ht="12.75" x14ac:dyDescent="0.25">
      <c r="A28" s="14" t="s">
        <v>41</v>
      </c>
      <c r="B28" s="30" t="s">
        <v>24</v>
      </c>
      <c r="C28" s="15"/>
      <c r="D28" s="14"/>
      <c r="E28" s="39"/>
      <c r="F28" s="16">
        <f>SUM(F29:F31)</f>
        <v>10876.004000000001</v>
      </c>
    </row>
    <row r="29" spans="1:6" s="25" customFormat="1" ht="12.75" x14ac:dyDescent="0.25">
      <c r="A29" s="6" t="s">
        <v>43</v>
      </c>
      <c r="B29" s="24" t="s">
        <v>42</v>
      </c>
      <c r="C29" s="13">
        <v>1</v>
      </c>
      <c r="D29" s="6" t="s">
        <v>38</v>
      </c>
      <c r="E29" s="13">
        <v>6387.86</v>
      </c>
      <c r="F29" s="7">
        <f>C29*E29</f>
        <v>6387.86</v>
      </c>
    </row>
    <row r="30" spans="1:6" s="25" customFormat="1" ht="12.75" x14ac:dyDescent="0.25">
      <c r="A30" s="6" t="s">
        <v>44</v>
      </c>
      <c r="B30" s="23" t="s">
        <v>46</v>
      </c>
      <c r="C30" s="13">
        <v>25.6</v>
      </c>
      <c r="D30" s="6" t="s">
        <v>63</v>
      </c>
      <c r="E30" s="38">
        <v>50.74</v>
      </c>
      <c r="F30" s="7">
        <f t="shared" ref="F30:F88" si="3">C30*E30</f>
        <v>1298.9440000000002</v>
      </c>
    </row>
    <row r="31" spans="1:6" s="25" customFormat="1" ht="12.75" x14ac:dyDescent="0.25">
      <c r="A31" s="6" t="s">
        <v>45</v>
      </c>
      <c r="B31" s="27" t="s">
        <v>47</v>
      </c>
      <c r="C31" s="13">
        <v>70</v>
      </c>
      <c r="D31" s="6" t="s">
        <v>37</v>
      </c>
      <c r="E31" s="38">
        <v>45.56</v>
      </c>
      <c r="F31" s="7">
        <f t="shared" si="3"/>
        <v>3189.2000000000003</v>
      </c>
    </row>
    <row r="32" spans="1:6" s="25" customFormat="1" ht="12.75" x14ac:dyDescent="0.25">
      <c r="A32" s="14" t="s">
        <v>51</v>
      </c>
      <c r="B32" s="31" t="s">
        <v>48</v>
      </c>
      <c r="C32" s="15"/>
      <c r="D32" s="14"/>
      <c r="E32" s="39"/>
      <c r="F32" s="44">
        <f>F33</f>
        <v>79315</v>
      </c>
    </row>
    <row r="33" spans="1:6" s="25" customFormat="1" ht="12.75" x14ac:dyDescent="0.25">
      <c r="A33" s="17" t="s">
        <v>53</v>
      </c>
      <c r="B33" s="32" t="s">
        <v>52</v>
      </c>
      <c r="C33" s="18">
        <v>250</v>
      </c>
      <c r="D33" s="17" t="s">
        <v>64</v>
      </c>
      <c r="E33" s="18">
        <v>317.26</v>
      </c>
      <c r="F33" s="7">
        <f t="shared" si="3"/>
        <v>79315</v>
      </c>
    </row>
    <row r="34" spans="1:6" s="25" customFormat="1" ht="12.75" x14ac:dyDescent="0.25">
      <c r="A34" s="14" t="s">
        <v>55</v>
      </c>
      <c r="B34" s="31" t="s">
        <v>54</v>
      </c>
      <c r="C34" s="15"/>
      <c r="D34" s="14"/>
      <c r="E34" s="39"/>
      <c r="F34" s="44">
        <f>F35</f>
        <v>18290</v>
      </c>
    </row>
    <row r="35" spans="1:6" s="25" customFormat="1" ht="12.75" x14ac:dyDescent="0.25">
      <c r="A35" s="17" t="s">
        <v>57</v>
      </c>
      <c r="B35" s="32" t="s">
        <v>56</v>
      </c>
      <c r="C35" s="18">
        <v>250</v>
      </c>
      <c r="D35" s="17" t="s">
        <v>64</v>
      </c>
      <c r="E35" s="18">
        <v>73.16</v>
      </c>
      <c r="F35" s="7">
        <f t="shared" si="3"/>
        <v>18290</v>
      </c>
    </row>
    <row r="36" spans="1:6" s="25" customFormat="1" ht="12.75" x14ac:dyDescent="0.25">
      <c r="A36" s="21">
        <v>5</v>
      </c>
      <c r="B36" s="29" t="s">
        <v>58</v>
      </c>
      <c r="C36" s="20"/>
      <c r="D36" s="19"/>
      <c r="E36" s="37"/>
      <c r="F36" s="45">
        <f>SUM(F37:F38)</f>
        <v>43927</v>
      </c>
    </row>
    <row r="37" spans="1:6" s="25" customFormat="1" ht="12.75" x14ac:dyDescent="0.25">
      <c r="A37" s="6" t="s">
        <v>61</v>
      </c>
      <c r="B37" s="24" t="s">
        <v>59</v>
      </c>
      <c r="C37" s="13">
        <v>20</v>
      </c>
      <c r="D37" s="6" t="s">
        <v>64</v>
      </c>
      <c r="E37" s="13">
        <v>310.5</v>
      </c>
      <c r="F37" s="7">
        <f t="shared" si="3"/>
        <v>6210</v>
      </c>
    </row>
    <row r="38" spans="1:6" s="25" customFormat="1" ht="25.5" x14ac:dyDescent="0.25">
      <c r="A38" s="6" t="s">
        <v>62</v>
      </c>
      <c r="B38" s="27" t="s">
        <v>60</v>
      </c>
      <c r="C38" s="13">
        <v>20</v>
      </c>
      <c r="D38" s="6" t="s">
        <v>64</v>
      </c>
      <c r="E38" s="13">
        <v>1885.85</v>
      </c>
      <c r="F38" s="7">
        <f t="shared" si="3"/>
        <v>37717</v>
      </c>
    </row>
    <row r="39" spans="1:6" s="25" customFormat="1" ht="12.75" x14ac:dyDescent="0.25">
      <c r="A39" s="21">
        <v>6</v>
      </c>
      <c r="B39" s="26" t="s">
        <v>65</v>
      </c>
      <c r="C39" s="20"/>
      <c r="D39" s="19"/>
      <c r="E39" s="37"/>
      <c r="F39" s="45">
        <f>SUM(F40:F41)</f>
        <v>62288.9</v>
      </c>
    </row>
    <row r="40" spans="1:6" s="25" customFormat="1" ht="12.75" x14ac:dyDescent="0.25">
      <c r="A40" s="6" t="s">
        <v>71</v>
      </c>
      <c r="B40" s="27" t="s">
        <v>66</v>
      </c>
      <c r="C40" s="13">
        <v>230</v>
      </c>
      <c r="D40" s="6" t="s">
        <v>64</v>
      </c>
      <c r="E40" s="13">
        <v>216.13</v>
      </c>
      <c r="F40" s="7">
        <f t="shared" si="3"/>
        <v>49709.9</v>
      </c>
    </row>
    <row r="41" spans="1:6" s="25" customFormat="1" ht="12.75" x14ac:dyDescent="0.25">
      <c r="A41" s="6" t="s">
        <v>72</v>
      </c>
      <c r="B41" s="27" t="s">
        <v>67</v>
      </c>
      <c r="C41" s="13">
        <v>70</v>
      </c>
      <c r="D41" s="6" t="s">
        <v>64</v>
      </c>
      <c r="E41" s="13">
        <v>179.7</v>
      </c>
      <c r="F41" s="7">
        <f t="shared" si="3"/>
        <v>12579</v>
      </c>
    </row>
    <row r="42" spans="1:6" s="25" customFormat="1" ht="12.75" x14ac:dyDescent="0.25">
      <c r="A42" s="21">
        <v>7</v>
      </c>
      <c r="B42" s="26" t="s">
        <v>68</v>
      </c>
      <c r="C42" s="22"/>
      <c r="D42" s="21"/>
      <c r="E42" s="40"/>
      <c r="F42" s="45">
        <f>SUM(F43:F47)</f>
        <v>313620.02800000005</v>
      </c>
    </row>
    <row r="43" spans="1:6" s="25" customFormat="1" ht="12.75" x14ac:dyDescent="0.25">
      <c r="A43" s="6" t="s">
        <v>73</v>
      </c>
      <c r="B43" s="27" t="s">
        <v>69</v>
      </c>
      <c r="C43" s="13">
        <v>90</v>
      </c>
      <c r="D43" s="6" t="s">
        <v>64</v>
      </c>
      <c r="E43" s="13">
        <v>1348.88</v>
      </c>
      <c r="F43" s="7">
        <f t="shared" si="3"/>
        <v>121399.20000000001</v>
      </c>
    </row>
    <row r="44" spans="1:6" s="25" customFormat="1" ht="12.75" x14ac:dyDescent="0.25">
      <c r="A44" s="6" t="s">
        <v>74</v>
      </c>
      <c r="B44" s="27" t="s">
        <v>70</v>
      </c>
      <c r="C44" s="13">
        <v>1</v>
      </c>
      <c r="D44" s="6" t="s">
        <v>38</v>
      </c>
      <c r="E44" s="13">
        <v>990.36</v>
      </c>
      <c r="F44" s="7">
        <f t="shared" si="3"/>
        <v>990.36</v>
      </c>
    </row>
    <row r="45" spans="1:6" s="25" customFormat="1" ht="25.5" x14ac:dyDescent="0.25">
      <c r="A45" s="6" t="s">
        <v>75</v>
      </c>
      <c r="B45" s="24" t="s">
        <v>76</v>
      </c>
      <c r="C45" s="13">
        <v>130</v>
      </c>
      <c r="D45" s="6" t="s">
        <v>64</v>
      </c>
      <c r="E45" s="13">
        <v>890.88</v>
      </c>
      <c r="F45" s="7">
        <f t="shared" si="3"/>
        <v>115814.39999999999</v>
      </c>
    </row>
    <row r="46" spans="1:6" s="25" customFormat="1" ht="25.5" x14ac:dyDescent="0.25">
      <c r="A46" s="6" t="s">
        <v>78</v>
      </c>
      <c r="B46" s="24" t="s">
        <v>77</v>
      </c>
      <c r="C46" s="13">
        <v>30</v>
      </c>
      <c r="D46" s="6" t="s">
        <v>64</v>
      </c>
      <c r="E46" s="13">
        <v>2023.23</v>
      </c>
      <c r="F46" s="7">
        <f t="shared" si="3"/>
        <v>60696.9</v>
      </c>
    </row>
    <row r="47" spans="1:6" s="25" customFormat="1" ht="12.75" x14ac:dyDescent="0.25">
      <c r="A47" s="6" t="s">
        <v>79</v>
      </c>
      <c r="B47" s="24" t="s">
        <v>80</v>
      </c>
      <c r="C47" s="13">
        <v>19.399999999999999</v>
      </c>
      <c r="D47" s="6" t="s">
        <v>63</v>
      </c>
      <c r="E47" s="38">
        <v>758.72</v>
      </c>
      <c r="F47" s="7">
        <f t="shared" si="3"/>
        <v>14719.168</v>
      </c>
    </row>
    <row r="48" spans="1:6" s="25" customFormat="1" ht="12.75" x14ac:dyDescent="0.25">
      <c r="A48" s="21">
        <v>8</v>
      </c>
      <c r="B48" s="28" t="s">
        <v>81</v>
      </c>
      <c r="C48" s="20"/>
      <c r="D48" s="19"/>
      <c r="E48" s="37"/>
      <c r="F48" s="45">
        <f>SUM(F49:F50)</f>
        <v>40511.520000000004</v>
      </c>
    </row>
    <row r="49" spans="1:6" s="25" customFormat="1" ht="12.75" x14ac:dyDescent="0.25">
      <c r="A49" s="6" t="s">
        <v>84</v>
      </c>
      <c r="B49" s="24" t="s">
        <v>82</v>
      </c>
      <c r="C49" s="13">
        <v>72</v>
      </c>
      <c r="D49" s="6" t="s">
        <v>23</v>
      </c>
      <c r="E49" s="38">
        <v>411.79</v>
      </c>
      <c r="F49" s="7">
        <f t="shared" si="3"/>
        <v>29648.880000000001</v>
      </c>
    </row>
    <row r="50" spans="1:6" s="25" customFormat="1" ht="12.75" x14ac:dyDescent="0.25">
      <c r="A50" s="6" t="s">
        <v>85</v>
      </c>
      <c r="B50" s="24" t="s">
        <v>83</v>
      </c>
      <c r="C50" s="13">
        <v>24</v>
      </c>
      <c r="D50" s="6" t="s">
        <v>23</v>
      </c>
      <c r="E50" s="13">
        <v>452.61</v>
      </c>
      <c r="F50" s="7">
        <f t="shared" si="3"/>
        <v>10862.64</v>
      </c>
    </row>
    <row r="51" spans="1:6" s="25" customFormat="1" ht="12.75" x14ac:dyDescent="0.25">
      <c r="A51" s="21">
        <v>9</v>
      </c>
      <c r="B51" s="28" t="s">
        <v>86</v>
      </c>
      <c r="C51" s="22"/>
      <c r="D51" s="21"/>
      <c r="E51" s="40"/>
      <c r="F51" s="45">
        <f>F52</f>
        <v>13693.878000000001</v>
      </c>
    </row>
    <row r="52" spans="1:6" s="25" customFormat="1" ht="12.75" customHeight="1" x14ac:dyDescent="0.25">
      <c r="A52" s="6" t="s">
        <v>87</v>
      </c>
      <c r="B52" s="24" t="s">
        <v>88</v>
      </c>
      <c r="C52" s="13">
        <v>13.8</v>
      </c>
      <c r="D52" s="6" t="s">
        <v>63</v>
      </c>
      <c r="E52" s="13">
        <v>992.31</v>
      </c>
      <c r="F52" s="7">
        <f t="shared" si="3"/>
        <v>13693.878000000001</v>
      </c>
    </row>
    <row r="53" spans="1:6" s="25" customFormat="1" ht="12.75" x14ac:dyDescent="0.25">
      <c r="A53" s="21">
        <v>10</v>
      </c>
      <c r="B53" s="28" t="s">
        <v>89</v>
      </c>
      <c r="C53" s="22"/>
      <c r="D53" s="21"/>
      <c r="E53" s="40"/>
      <c r="F53" s="45">
        <f>F54</f>
        <v>1031.7840000000001</v>
      </c>
    </row>
    <row r="54" spans="1:6" s="25" customFormat="1" ht="12.75" customHeight="1" x14ac:dyDescent="0.25">
      <c r="A54" s="6" t="s">
        <v>91</v>
      </c>
      <c r="B54" s="24" t="s">
        <v>90</v>
      </c>
      <c r="C54" s="13">
        <v>1.2</v>
      </c>
      <c r="D54" s="6" t="s">
        <v>63</v>
      </c>
      <c r="E54" s="38">
        <v>859.82</v>
      </c>
      <c r="F54" s="7">
        <f t="shared" si="3"/>
        <v>1031.7840000000001</v>
      </c>
    </row>
    <row r="55" spans="1:6" s="25" customFormat="1" ht="12.75" x14ac:dyDescent="0.25">
      <c r="A55" s="21">
        <v>11</v>
      </c>
      <c r="B55" s="28" t="s">
        <v>92</v>
      </c>
      <c r="C55" s="22"/>
      <c r="D55" s="21"/>
      <c r="E55" s="40"/>
      <c r="F55" s="45">
        <f>SUM(F56:F57)</f>
        <v>958.16</v>
      </c>
    </row>
    <row r="56" spans="1:6" s="25" customFormat="1" ht="12.75" x14ac:dyDescent="0.25">
      <c r="A56" s="6" t="s">
        <v>95</v>
      </c>
      <c r="B56" s="24" t="s">
        <v>93</v>
      </c>
      <c r="C56" s="13">
        <v>1</v>
      </c>
      <c r="D56" s="6" t="s">
        <v>38</v>
      </c>
      <c r="E56" s="38">
        <v>452.01</v>
      </c>
      <c r="F56" s="7">
        <f t="shared" si="3"/>
        <v>452.01</v>
      </c>
    </row>
    <row r="57" spans="1:6" s="25" customFormat="1" ht="25.5" x14ac:dyDescent="0.25">
      <c r="A57" s="6" t="s">
        <v>96</v>
      </c>
      <c r="B57" s="24" t="s">
        <v>94</v>
      </c>
      <c r="C57" s="13">
        <v>1</v>
      </c>
      <c r="D57" s="6" t="s">
        <v>38</v>
      </c>
      <c r="E57" s="13">
        <v>506.15</v>
      </c>
      <c r="F57" s="7">
        <f t="shared" si="3"/>
        <v>506.15</v>
      </c>
    </row>
    <row r="58" spans="1:6" s="25" customFormat="1" ht="12.75" x14ac:dyDescent="0.25">
      <c r="A58" s="21">
        <v>12</v>
      </c>
      <c r="B58" s="28" t="s">
        <v>97</v>
      </c>
      <c r="C58" s="22"/>
      <c r="D58" s="21"/>
      <c r="E58" s="40"/>
      <c r="F58" s="45">
        <f>SUM(F59:F64)</f>
        <v>82507.8</v>
      </c>
    </row>
    <row r="59" spans="1:6" s="25" customFormat="1" ht="25.5" customHeight="1" x14ac:dyDescent="0.25">
      <c r="A59" s="6" t="s">
        <v>99</v>
      </c>
      <c r="B59" s="24" t="s">
        <v>98</v>
      </c>
      <c r="C59" s="13">
        <v>80</v>
      </c>
      <c r="D59" s="6" t="s">
        <v>64</v>
      </c>
      <c r="E59" s="13">
        <v>801.37</v>
      </c>
      <c r="F59" s="7">
        <f t="shared" si="3"/>
        <v>64109.599999999999</v>
      </c>
    </row>
    <row r="60" spans="1:6" s="25" customFormat="1" ht="25.5" x14ac:dyDescent="0.25">
      <c r="A60" s="6" t="s">
        <v>100</v>
      </c>
      <c r="B60" s="24" t="s">
        <v>105</v>
      </c>
      <c r="C60" s="13">
        <v>2</v>
      </c>
      <c r="D60" s="6" t="s">
        <v>38</v>
      </c>
      <c r="E60" s="13">
        <v>6408.09</v>
      </c>
      <c r="F60" s="7">
        <f t="shared" si="3"/>
        <v>12816.18</v>
      </c>
    </row>
    <row r="61" spans="1:6" s="25" customFormat="1" ht="12.75" x14ac:dyDescent="0.25">
      <c r="A61" s="6" t="s">
        <v>101</v>
      </c>
      <c r="B61" s="24" t="s">
        <v>106</v>
      </c>
      <c r="C61" s="13">
        <v>2</v>
      </c>
      <c r="D61" s="6" t="s">
        <v>38</v>
      </c>
      <c r="E61" s="38">
        <v>1450.91</v>
      </c>
      <c r="F61" s="7">
        <f t="shared" si="3"/>
        <v>2901.82</v>
      </c>
    </row>
    <row r="62" spans="1:6" s="25" customFormat="1" ht="12.75" x14ac:dyDescent="0.25">
      <c r="A62" s="6" t="s">
        <v>102</v>
      </c>
      <c r="B62" s="24" t="s">
        <v>107</v>
      </c>
      <c r="C62" s="13">
        <v>30</v>
      </c>
      <c r="D62" s="6" t="s">
        <v>38</v>
      </c>
      <c r="E62" s="38">
        <v>16.100000000000001</v>
      </c>
      <c r="F62" s="7">
        <f t="shared" si="3"/>
        <v>483.00000000000006</v>
      </c>
    </row>
    <row r="63" spans="1:6" s="25" customFormat="1" ht="12.75" x14ac:dyDescent="0.25">
      <c r="A63" s="6" t="s">
        <v>103</v>
      </c>
      <c r="B63" s="24" t="s">
        <v>108</v>
      </c>
      <c r="C63" s="13">
        <v>30</v>
      </c>
      <c r="D63" s="6" t="s">
        <v>38</v>
      </c>
      <c r="E63" s="38">
        <v>18.39</v>
      </c>
      <c r="F63" s="7">
        <f t="shared" si="3"/>
        <v>551.70000000000005</v>
      </c>
    </row>
    <row r="64" spans="1:6" s="25" customFormat="1" ht="12.75" x14ac:dyDescent="0.25">
      <c r="A64" s="6" t="s">
        <v>104</v>
      </c>
      <c r="B64" s="24" t="s">
        <v>109</v>
      </c>
      <c r="C64" s="13">
        <v>75</v>
      </c>
      <c r="D64" s="6" t="s">
        <v>64</v>
      </c>
      <c r="E64" s="38">
        <v>21.94</v>
      </c>
      <c r="F64" s="7">
        <f t="shared" si="3"/>
        <v>1645.5</v>
      </c>
    </row>
    <row r="65" spans="1:6" s="25" customFormat="1" ht="12.75" x14ac:dyDescent="0.25">
      <c r="A65" s="21">
        <v>13</v>
      </c>
      <c r="B65" s="28" t="s">
        <v>110</v>
      </c>
      <c r="C65" s="20"/>
      <c r="D65" s="19"/>
      <c r="E65" s="37"/>
      <c r="F65" s="45">
        <f>SUM(F66:F88)</f>
        <v>79156.875799999994</v>
      </c>
    </row>
    <row r="66" spans="1:6" s="25" customFormat="1" ht="12.75" x14ac:dyDescent="0.25">
      <c r="A66" s="6" t="s">
        <v>113</v>
      </c>
      <c r="B66" s="24" t="s">
        <v>111</v>
      </c>
      <c r="C66" s="13">
        <v>1</v>
      </c>
      <c r="D66" s="6" t="s">
        <v>38</v>
      </c>
      <c r="E66" s="13">
        <v>406.32</v>
      </c>
      <c r="F66" s="7">
        <f t="shared" si="3"/>
        <v>406.32</v>
      </c>
    </row>
    <row r="67" spans="1:6" s="25" customFormat="1" ht="12.75" customHeight="1" x14ac:dyDescent="0.25">
      <c r="A67" s="6" t="s">
        <v>114</v>
      </c>
      <c r="B67" s="24" t="s">
        <v>112</v>
      </c>
      <c r="C67" s="13">
        <v>1</v>
      </c>
      <c r="D67" s="6" t="s">
        <v>38</v>
      </c>
      <c r="E67" s="38">
        <v>1982.65</v>
      </c>
      <c r="F67" s="7">
        <f t="shared" si="3"/>
        <v>1982.65</v>
      </c>
    </row>
    <row r="68" spans="1:6" s="25" customFormat="1" ht="12.75" customHeight="1" x14ac:dyDescent="0.25">
      <c r="A68" s="6" t="s">
        <v>115</v>
      </c>
      <c r="B68" s="24" t="s">
        <v>123</v>
      </c>
      <c r="C68" s="13">
        <v>1</v>
      </c>
      <c r="D68" s="6" t="s">
        <v>38</v>
      </c>
      <c r="E68" s="38">
        <v>653.14</v>
      </c>
      <c r="F68" s="7">
        <f t="shared" si="3"/>
        <v>653.14</v>
      </c>
    </row>
    <row r="69" spans="1:6" s="25" customFormat="1" ht="12.75" customHeight="1" x14ac:dyDescent="0.25">
      <c r="A69" s="6" t="s">
        <v>116</v>
      </c>
      <c r="B69" s="24" t="s">
        <v>124</v>
      </c>
      <c r="C69" s="13">
        <v>1</v>
      </c>
      <c r="D69" s="6" t="s">
        <v>38</v>
      </c>
      <c r="E69" s="38">
        <v>749.86</v>
      </c>
      <c r="F69" s="7">
        <f t="shared" si="3"/>
        <v>749.86</v>
      </c>
    </row>
    <row r="70" spans="1:6" s="25" customFormat="1" ht="12.75" customHeight="1" x14ac:dyDescent="0.25">
      <c r="A70" s="6" t="s">
        <v>117</v>
      </c>
      <c r="B70" s="24" t="s">
        <v>125</v>
      </c>
      <c r="C70" s="13">
        <v>1</v>
      </c>
      <c r="D70" s="6" t="s">
        <v>38</v>
      </c>
      <c r="E70" s="13">
        <v>803.25</v>
      </c>
      <c r="F70" s="7">
        <f t="shared" si="3"/>
        <v>803.25</v>
      </c>
    </row>
    <row r="71" spans="1:6" s="25" customFormat="1" ht="12.75" customHeight="1" x14ac:dyDescent="0.25">
      <c r="A71" s="6" t="s">
        <v>118</v>
      </c>
      <c r="B71" s="24" t="s">
        <v>126</v>
      </c>
      <c r="C71" s="13">
        <v>1</v>
      </c>
      <c r="D71" s="6" t="s">
        <v>38</v>
      </c>
      <c r="E71" s="13">
        <v>2904.17</v>
      </c>
      <c r="F71" s="7">
        <f t="shared" si="3"/>
        <v>2904.17</v>
      </c>
    </row>
    <row r="72" spans="1:6" s="25" customFormat="1" ht="12.75" customHeight="1" x14ac:dyDescent="0.25">
      <c r="A72" s="6" t="s">
        <v>119</v>
      </c>
      <c r="B72" s="24" t="s">
        <v>127</v>
      </c>
      <c r="C72" s="13">
        <v>1</v>
      </c>
      <c r="D72" s="6" t="s">
        <v>38</v>
      </c>
      <c r="E72" s="38">
        <v>1053.77</v>
      </c>
      <c r="F72" s="7">
        <f t="shared" si="3"/>
        <v>1053.77</v>
      </c>
    </row>
    <row r="73" spans="1:6" s="25" customFormat="1" ht="25.5" customHeight="1" x14ac:dyDescent="0.25">
      <c r="A73" s="6" t="s">
        <v>120</v>
      </c>
      <c r="B73" s="24" t="s">
        <v>128</v>
      </c>
      <c r="C73" s="13">
        <v>1</v>
      </c>
      <c r="D73" s="6" t="s">
        <v>38</v>
      </c>
      <c r="E73" s="13">
        <v>1355.38</v>
      </c>
      <c r="F73" s="7">
        <f t="shared" si="3"/>
        <v>1355.38</v>
      </c>
    </row>
    <row r="74" spans="1:6" s="25" customFormat="1" ht="12.75" x14ac:dyDescent="0.25">
      <c r="A74" s="6" t="s">
        <v>121</v>
      </c>
      <c r="B74" s="24" t="s">
        <v>129</v>
      </c>
      <c r="C74" s="13">
        <v>1</v>
      </c>
      <c r="D74" s="6" t="s">
        <v>38</v>
      </c>
      <c r="E74" s="13">
        <v>634.70000000000005</v>
      </c>
      <c r="F74" s="7">
        <f t="shared" si="3"/>
        <v>634.70000000000005</v>
      </c>
    </row>
    <row r="75" spans="1:6" s="25" customFormat="1" ht="25.5" x14ac:dyDescent="0.25">
      <c r="A75" s="6" t="s">
        <v>122</v>
      </c>
      <c r="B75" s="24" t="s">
        <v>130</v>
      </c>
      <c r="C75" s="13">
        <v>1</v>
      </c>
      <c r="D75" s="6" t="s">
        <v>38</v>
      </c>
      <c r="E75" s="38">
        <v>2452.86</v>
      </c>
      <c r="F75" s="7">
        <f t="shared" si="3"/>
        <v>2452.86</v>
      </c>
    </row>
    <row r="76" spans="1:6" s="25" customFormat="1" ht="12.75" x14ac:dyDescent="0.25">
      <c r="A76" s="6" t="s">
        <v>131</v>
      </c>
      <c r="B76" s="24" t="s">
        <v>144</v>
      </c>
      <c r="C76" s="13">
        <v>1</v>
      </c>
      <c r="D76" s="6" t="s">
        <v>38</v>
      </c>
      <c r="E76" s="13">
        <v>957.26</v>
      </c>
      <c r="F76" s="7">
        <f t="shared" si="3"/>
        <v>957.26</v>
      </c>
    </row>
    <row r="77" spans="1:6" s="25" customFormat="1" ht="12.75" x14ac:dyDescent="0.25">
      <c r="A77" s="6" t="s">
        <v>132</v>
      </c>
      <c r="B77" s="24" t="s">
        <v>145</v>
      </c>
      <c r="C77" s="13">
        <v>2</v>
      </c>
      <c r="D77" s="6" t="s">
        <v>38</v>
      </c>
      <c r="E77" s="38">
        <v>783.9</v>
      </c>
      <c r="F77" s="7">
        <f t="shared" si="3"/>
        <v>1567.8</v>
      </c>
    </row>
    <row r="78" spans="1:6" s="25" customFormat="1" ht="12.75" x14ac:dyDescent="0.25">
      <c r="A78" s="6" t="s">
        <v>133</v>
      </c>
      <c r="B78" s="24" t="s">
        <v>146</v>
      </c>
      <c r="C78" s="13">
        <v>1.5</v>
      </c>
      <c r="D78" s="6" t="s">
        <v>64</v>
      </c>
      <c r="E78" s="38">
        <v>944.05</v>
      </c>
      <c r="F78" s="7">
        <f t="shared" si="3"/>
        <v>1416.0749999999998</v>
      </c>
    </row>
    <row r="79" spans="1:6" s="25" customFormat="1" ht="12.75" x14ac:dyDescent="0.25">
      <c r="A79" s="6" t="s">
        <v>134</v>
      </c>
      <c r="B79" s="24" t="s">
        <v>147</v>
      </c>
      <c r="C79" s="13">
        <v>76</v>
      </c>
      <c r="D79" s="6" t="s">
        <v>38</v>
      </c>
      <c r="E79" s="13">
        <v>9.9600000000000009</v>
      </c>
      <c r="F79" s="7">
        <f t="shared" si="3"/>
        <v>756.96</v>
      </c>
    </row>
    <row r="80" spans="1:6" s="25" customFormat="1" ht="12.75" x14ac:dyDescent="0.25">
      <c r="A80" s="6" t="s">
        <v>135</v>
      </c>
      <c r="B80" s="24" t="s">
        <v>148</v>
      </c>
      <c r="C80" s="13">
        <v>32</v>
      </c>
      <c r="D80" s="6" t="s">
        <v>38</v>
      </c>
      <c r="E80" s="13">
        <v>7.03</v>
      </c>
      <c r="F80" s="7">
        <f t="shared" si="3"/>
        <v>224.96</v>
      </c>
    </row>
    <row r="81" spans="1:6" s="25" customFormat="1" ht="12.75" x14ac:dyDescent="0.25">
      <c r="A81" s="6" t="s">
        <v>136</v>
      </c>
      <c r="B81" s="24" t="s">
        <v>149</v>
      </c>
      <c r="C81" s="13">
        <v>9</v>
      </c>
      <c r="D81" s="6" t="s">
        <v>38</v>
      </c>
      <c r="E81" s="38">
        <v>54.2</v>
      </c>
      <c r="F81" s="7">
        <f t="shared" si="3"/>
        <v>487.8</v>
      </c>
    </row>
    <row r="82" spans="1:6" s="25" customFormat="1" ht="12.75" x14ac:dyDescent="0.25">
      <c r="A82" s="6" t="s">
        <v>137</v>
      </c>
      <c r="B82" s="24" t="s">
        <v>150</v>
      </c>
      <c r="C82" s="13">
        <v>2</v>
      </c>
      <c r="D82" s="6" t="s">
        <v>38</v>
      </c>
      <c r="E82" s="13">
        <v>40.54</v>
      </c>
      <c r="F82" s="7">
        <f t="shared" si="3"/>
        <v>81.08</v>
      </c>
    </row>
    <row r="83" spans="1:6" s="25" customFormat="1" ht="12.75" x14ac:dyDescent="0.25">
      <c r="A83" s="6" t="s">
        <v>138</v>
      </c>
      <c r="B83" s="24" t="s">
        <v>151</v>
      </c>
      <c r="C83" s="13">
        <v>2</v>
      </c>
      <c r="D83" s="6" t="s">
        <v>38</v>
      </c>
      <c r="E83" s="13">
        <v>30.21</v>
      </c>
      <c r="F83" s="7">
        <f t="shared" si="3"/>
        <v>60.42</v>
      </c>
    </row>
    <row r="84" spans="1:6" s="25" customFormat="1" ht="25.5" x14ac:dyDescent="0.25">
      <c r="A84" s="6" t="s">
        <v>139</v>
      </c>
      <c r="B84" s="24" t="s">
        <v>152</v>
      </c>
      <c r="C84" s="13">
        <v>1</v>
      </c>
      <c r="D84" s="6" t="s">
        <v>38</v>
      </c>
      <c r="E84" s="13">
        <v>33409.22</v>
      </c>
      <c r="F84" s="7">
        <f t="shared" si="3"/>
        <v>33409.22</v>
      </c>
    </row>
    <row r="85" spans="1:6" s="25" customFormat="1" ht="12.75" customHeight="1" x14ac:dyDescent="0.25">
      <c r="A85" s="6" t="s">
        <v>140</v>
      </c>
      <c r="B85" s="24" t="s">
        <v>153</v>
      </c>
      <c r="C85" s="13">
        <v>100</v>
      </c>
      <c r="D85" s="6" t="s">
        <v>64</v>
      </c>
      <c r="E85" s="13">
        <v>243.11</v>
      </c>
      <c r="F85" s="7">
        <f t="shared" si="3"/>
        <v>24311</v>
      </c>
    </row>
    <row r="86" spans="1:6" s="25" customFormat="1" ht="12.75" x14ac:dyDescent="0.25">
      <c r="A86" s="6" t="s">
        <v>141</v>
      </c>
      <c r="B86" s="24" t="s">
        <v>154</v>
      </c>
      <c r="C86" s="13">
        <v>0.14000000000000001</v>
      </c>
      <c r="D86" s="6" t="s">
        <v>63</v>
      </c>
      <c r="E86" s="38">
        <v>3593.22</v>
      </c>
      <c r="F86" s="7">
        <f t="shared" si="3"/>
        <v>503.05080000000004</v>
      </c>
    </row>
    <row r="87" spans="1:6" s="25" customFormat="1" ht="12.75" x14ac:dyDescent="0.25">
      <c r="A87" s="6" t="s">
        <v>142</v>
      </c>
      <c r="B87" s="24" t="s">
        <v>155</v>
      </c>
      <c r="C87" s="13">
        <v>1</v>
      </c>
      <c r="D87" s="6" t="s">
        <v>38</v>
      </c>
      <c r="E87" s="13">
        <v>415.11</v>
      </c>
      <c r="F87" s="7">
        <f t="shared" si="3"/>
        <v>415.11</v>
      </c>
    </row>
    <row r="88" spans="1:6" s="25" customFormat="1" ht="12.75" x14ac:dyDescent="0.25">
      <c r="A88" s="6" t="s">
        <v>143</v>
      </c>
      <c r="B88" s="24" t="s">
        <v>156</v>
      </c>
      <c r="C88" s="13">
        <v>1</v>
      </c>
      <c r="D88" s="6" t="s">
        <v>38</v>
      </c>
      <c r="E88" s="38">
        <v>1970.04</v>
      </c>
      <c r="F88" s="7">
        <f t="shared" si="3"/>
        <v>1970.04</v>
      </c>
    </row>
    <row r="89" spans="1:6" s="25" customFormat="1" ht="12.75" x14ac:dyDescent="0.25">
      <c r="A89" s="48" t="s">
        <v>157</v>
      </c>
      <c r="B89" s="49"/>
      <c r="C89" s="49"/>
      <c r="D89" s="49"/>
      <c r="E89" s="50"/>
      <c r="F89" s="42">
        <f>SUM(F13,F18,F25,F27,F36,F39,F42,F48,F51,F53,F55,F58,F65,)</f>
        <v>808353.41980000015</v>
      </c>
    </row>
  </sheetData>
  <mergeCells count="15">
    <mergeCell ref="F8:F9"/>
    <mergeCell ref="A9:B9"/>
    <mergeCell ref="A89:E89"/>
    <mergeCell ref="B1:F1"/>
    <mergeCell ref="A5:C5"/>
    <mergeCell ref="A10:F10"/>
    <mergeCell ref="A11:F11"/>
    <mergeCell ref="B2:F2"/>
    <mergeCell ref="B3:F3"/>
    <mergeCell ref="A7:B7"/>
    <mergeCell ref="A8:B8"/>
    <mergeCell ref="C6:E7"/>
    <mergeCell ref="F6:F7"/>
    <mergeCell ref="A6:B6"/>
    <mergeCell ref="C8:E9"/>
  </mergeCells>
  <printOptions horizontalCentered="1"/>
  <pageMargins left="0.51181102362204722" right="0.51181102362204722" top="0.19685039370078741" bottom="0.59055118110236227" header="0" footer="0"/>
  <pageSetup paperSize="9" scale="67" fitToHeight="2" orientation="portrait" verticalDpi="0" r:id="rId1"/>
  <headerFooter>
    <oddFooter>&amp;CTelefones: (91) 3226-1871/ 3226-0981 – E-mail: femac@femacgeosolo.com.br
&amp;P/&amp;N</oddFooter>
  </headerFooter>
  <rowBreaks count="1" manualBreakCount="1">
    <brk id="6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 POÇO NA RMB 250 M DN12x8  </vt:lpstr>
      <vt:lpstr>'PLAN POÇO NA RMB 250 M DN12x8  '!Area_de_impressao</vt:lpstr>
      <vt:lpstr>'PLAN POÇO NA RMB 250 M DN12x8  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Nicolas Augustus Andre Nazareth</cp:lastModifiedBy>
  <cp:lastPrinted>2021-09-01T17:30:36Z</cp:lastPrinted>
  <dcterms:created xsi:type="dcterms:W3CDTF">2020-09-08T21:06:37Z</dcterms:created>
  <dcterms:modified xsi:type="dcterms:W3CDTF">2021-09-22T17:09:35Z</dcterms:modified>
</cp:coreProperties>
</file>