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activeTab="1"/>
  </bookViews>
  <sheets>
    <sheet name="RESUMO" sheetId="2" r:id="rId1"/>
    <sheet name="ORÇAMENTO" sheetId="5" r:id="rId2"/>
    <sheet name="CRONOGRAMA" sheetId="4" r:id="rId3"/>
  </sheets>
  <externalReferences>
    <externalReference r:id="rId4"/>
  </externalReferences>
  <definedNames>
    <definedName name="_xlnm._FilterDatabase" localSheetId="1" hidden="1">ORÇAMENTO!$A$1:$K$1456</definedName>
  </definedNames>
  <calcPr calcId="124519"/>
</workbook>
</file>

<file path=xl/calcChain.xml><?xml version="1.0" encoding="utf-8"?>
<calcChain xmlns="http://schemas.openxmlformats.org/spreadsheetml/2006/main">
  <c r="D56" i="4"/>
  <c r="K55"/>
  <c r="I55"/>
  <c r="G55"/>
  <c r="E53"/>
  <c r="W55" s="1"/>
  <c r="B53"/>
  <c r="A53"/>
  <c r="E50"/>
  <c r="X52" s="1"/>
  <c r="B50"/>
  <c r="A50"/>
  <c r="B49"/>
  <c r="A49"/>
  <c r="W48"/>
  <c r="U48"/>
  <c r="S48"/>
  <c r="Q48"/>
  <c r="O48"/>
  <c r="M48"/>
  <c r="K48"/>
  <c r="I48"/>
  <c r="G48"/>
  <c r="E46"/>
  <c r="X48" s="1"/>
  <c r="B46"/>
  <c r="A46"/>
  <c r="E43"/>
  <c r="X45" s="1"/>
  <c r="B43"/>
  <c r="A43"/>
  <c r="W42"/>
  <c r="U42"/>
  <c r="S42"/>
  <c r="Q42"/>
  <c r="O42"/>
  <c r="M42"/>
  <c r="K42"/>
  <c r="I42"/>
  <c r="G42"/>
  <c r="E40"/>
  <c r="X42" s="1"/>
  <c r="B40"/>
  <c r="A40"/>
  <c r="E37"/>
  <c r="X39" s="1"/>
  <c r="B37"/>
  <c r="A37"/>
  <c r="W36"/>
  <c r="U36"/>
  <c r="S36"/>
  <c r="Q36"/>
  <c r="O36"/>
  <c r="M36"/>
  <c r="K36"/>
  <c r="I36"/>
  <c r="G36"/>
  <c r="E34"/>
  <c r="X36" s="1"/>
  <c r="B34"/>
  <c r="A34"/>
  <c r="B33"/>
  <c r="A33"/>
  <c r="E30"/>
  <c r="X32" s="1"/>
  <c r="B30"/>
  <c r="A30"/>
  <c r="W29"/>
  <c r="U29"/>
  <c r="S29"/>
  <c r="Q29"/>
  <c r="O29"/>
  <c r="M29"/>
  <c r="K29"/>
  <c r="I29"/>
  <c r="G29"/>
  <c r="E27"/>
  <c r="X29" s="1"/>
  <c r="B27"/>
  <c r="A27"/>
  <c r="E24"/>
  <c r="X26" s="1"/>
  <c r="B24"/>
  <c r="A24"/>
  <c r="W23"/>
  <c r="U23"/>
  <c r="S23"/>
  <c r="Q23"/>
  <c r="O23"/>
  <c r="M23"/>
  <c r="K23"/>
  <c r="I23"/>
  <c r="G23"/>
  <c r="E21"/>
  <c r="X23" s="1"/>
  <c r="B21"/>
  <c r="A21"/>
  <c r="E18"/>
  <c r="X20" s="1"/>
  <c r="B18"/>
  <c r="A18"/>
  <c r="B17"/>
  <c r="A17"/>
  <c r="W16"/>
  <c r="U16"/>
  <c r="S16"/>
  <c r="Q16"/>
  <c r="O16"/>
  <c r="M16"/>
  <c r="K16"/>
  <c r="I16"/>
  <c r="G16"/>
  <c r="E14"/>
  <c r="X16" s="1"/>
  <c r="B14"/>
  <c r="A14"/>
  <c r="E11"/>
  <c r="X13" s="1"/>
  <c r="B11"/>
  <c r="A11"/>
  <c r="W10"/>
  <c r="U10"/>
  <c r="S10"/>
  <c r="Q10"/>
  <c r="O10"/>
  <c r="M10"/>
  <c r="K10"/>
  <c r="I10"/>
  <c r="G10"/>
  <c r="E8"/>
  <c r="E56" s="1"/>
  <c r="B8"/>
  <c r="A8"/>
  <c r="B7"/>
  <c r="A7"/>
  <c r="A3"/>
  <c r="A1"/>
  <c r="J1430" i="5"/>
  <c r="K1430" s="1"/>
  <c r="J1429"/>
  <c r="K1429" s="1"/>
  <c r="J1428"/>
  <c r="K1428" s="1"/>
  <c r="J1427"/>
  <c r="K1427" s="1"/>
  <c r="J1426"/>
  <c r="K1426" s="1"/>
  <c r="J1425"/>
  <c r="K1425" s="1"/>
  <c r="J1424"/>
  <c r="K1424" s="1"/>
  <c r="J1423"/>
  <c r="K1423" s="1"/>
  <c r="J1422"/>
  <c r="K1422" s="1"/>
  <c r="J1421"/>
  <c r="K1421" s="1"/>
  <c r="J1420"/>
  <c r="K1420" s="1"/>
  <c r="J1419"/>
  <c r="K1419" s="1"/>
  <c r="J1418"/>
  <c r="K1418" s="1"/>
  <c r="J1417"/>
  <c r="K1417" s="1"/>
  <c r="J1416"/>
  <c r="K1416" s="1"/>
  <c r="J1415"/>
  <c r="K1415" s="1"/>
  <c r="J1414"/>
  <c r="K1414" s="1"/>
  <c r="J1413"/>
  <c r="K1413" s="1"/>
  <c r="J1412"/>
  <c r="K1412" s="1"/>
  <c r="J1411"/>
  <c r="K1411" s="1"/>
  <c r="J1410"/>
  <c r="K1410" s="1"/>
  <c r="J1409"/>
  <c r="K1409" s="1"/>
  <c r="J1408"/>
  <c r="K1408" s="1"/>
  <c r="J1407"/>
  <c r="K1407" s="1"/>
  <c r="J1406"/>
  <c r="K1406" s="1"/>
  <c r="J1405"/>
  <c r="K1405" s="1"/>
  <c r="J1404"/>
  <c r="K1404" s="1"/>
  <c r="J1403"/>
  <c r="K1403" s="1"/>
  <c r="K1402" s="1"/>
  <c r="K1401"/>
  <c r="J1401"/>
  <c r="K1400"/>
  <c r="J1400"/>
  <c r="K1399"/>
  <c r="J1399"/>
  <c r="K1398"/>
  <c r="J1398"/>
  <c r="K1397"/>
  <c r="J1397"/>
  <c r="K1396"/>
  <c r="J1396"/>
  <c r="K1395"/>
  <c r="J1395"/>
  <c r="K1394"/>
  <c r="J1394"/>
  <c r="K1393"/>
  <c r="J1393"/>
  <c r="K1392"/>
  <c r="J1392"/>
  <c r="K1391"/>
  <c r="J1391"/>
  <c r="K1390"/>
  <c r="J1390"/>
  <c r="K1389"/>
  <c r="J1389"/>
  <c r="K1388"/>
  <c r="J1388"/>
  <c r="K1387"/>
  <c r="J1387"/>
  <c r="K1386"/>
  <c r="J1386"/>
  <c r="K1385"/>
  <c r="J1385"/>
  <c r="K1384"/>
  <c r="J1384"/>
  <c r="K1383"/>
  <c r="J1383"/>
  <c r="K1382"/>
  <c r="J1382"/>
  <c r="K1381"/>
  <c r="J1381"/>
  <c r="K1380"/>
  <c r="J1380"/>
  <c r="K1379"/>
  <c r="J1379"/>
  <c r="K1378"/>
  <c r="J1378"/>
  <c r="K1377"/>
  <c r="J1377"/>
  <c r="K1376"/>
  <c r="J1376"/>
  <c r="K1375"/>
  <c r="J1375"/>
  <c r="K1374"/>
  <c r="J1374"/>
  <c r="K1373"/>
  <c r="J1372"/>
  <c r="K1372" s="1"/>
  <c r="J1371"/>
  <c r="K1371" s="1"/>
  <c r="J1370"/>
  <c r="K1370" s="1"/>
  <c r="J1369"/>
  <c r="K1369" s="1"/>
  <c r="J1368"/>
  <c r="K1368" s="1"/>
  <c r="J1367"/>
  <c r="K1367" s="1"/>
  <c r="J1366"/>
  <c r="K1366" s="1"/>
  <c r="J1365"/>
  <c r="K1365" s="1"/>
  <c r="J1364"/>
  <c r="K1364" s="1"/>
  <c r="J1363"/>
  <c r="K1363" s="1"/>
  <c r="J1362"/>
  <c r="K1362" s="1"/>
  <c r="J1361"/>
  <c r="K1361" s="1"/>
  <c r="J1360"/>
  <c r="K1360" s="1"/>
  <c r="K1359" s="1"/>
  <c r="K1358"/>
  <c r="J1358"/>
  <c r="K1357"/>
  <c r="J1357"/>
  <c r="K1356"/>
  <c r="J1356"/>
  <c r="K1355"/>
  <c r="J1355"/>
  <c r="K1354"/>
  <c r="J1354"/>
  <c r="K1353"/>
  <c r="J1353"/>
  <c r="K1352"/>
  <c r="J1352"/>
  <c r="K1351"/>
  <c r="J1351"/>
  <c r="K1350"/>
  <c r="J1350"/>
  <c r="K1349"/>
  <c r="J1349"/>
  <c r="K1348"/>
  <c r="J1348"/>
  <c r="K1347"/>
  <c r="J1347"/>
  <c r="K1346"/>
  <c r="J1346"/>
  <c r="K1345"/>
  <c r="J1344"/>
  <c r="K1344" s="1"/>
  <c r="J1343"/>
  <c r="K1343" s="1"/>
  <c r="J1342"/>
  <c r="K1342" s="1"/>
  <c r="J1341"/>
  <c r="K1341" s="1"/>
  <c r="J1340"/>
  <c r="K1340" s="1"/>
  <c r="J1339"/>
  <c r="K1339" s="1"/>
  <c r="J1338"/>
  <c r="K1338" s="1"/>
  <c r="J1337"/>
  <c r="K1337" s="1"/>
  <c r="J1336"/>
  <c r="K1336" s="1"/>
  <c r="J1335"/>
  <c r="K1335" s="1"/>
  <c r="J1334"/>
  <c r="K1334" s="1"/>
  <c r="J1333"/>
  <c r="K1333" s="1"/>
  <c r="J1332"/>
  <c r="K1332" s="1"/>
  <c r="J1331"/>
  <c r="K1331" s="1"/>
  <c r="J1330"/>
  <c r="K1330" s="1"/>
  <c r="J1329"/>
  <c r="K1329" s="1"/>
  <c r="J1328"/>
  <c r="K1328" s="1"/>
  <c r="J1327"/>
  <c r="K1327" s="1"/>
  <c r="K1325"/>
  <c r="J1325"/>
  <c r="K1324"/>
  <c r="J1324"/>
  <c r="K1323"/>
  <c r="J1323"/>
  <c r="K1322"/>
  <c r="J1322"/>
  <c r="K1321"/>
  <c r="J1321"/>
  <c r="K1320"/>
  <c r="J1320"/>
  <c r="K1319"/>
  <c r="J1319"/>
  <c r="K1318"/>
  <c r="J1318"/>
  <c r="K1317"/>
  <c r="J1317"/>
  <c r="K1316"/>
  <c r="J1316"/>
  <c r="K1315"/>
  <c r="J1315"/>
  <c r="K1314"/>
  <c r="J1314"/>
  <c r="K1313"/>
  <c r="J1313"/>
  <c r="K1312"/>
  <c r="J1312"/>
  <c r="K1311"/>
  <c r="J1311"/>
  <c r="K1310"/>
  <c r="J1310"/>
  <c r="K1309"/>
  <c r="J1309"/>
  <c r="K1308"/>
  <c r="J1308"/>
  <c r="K1307"/>
  <c r="J1307"/>
  <c r="K1306"/>
  <c r="J1305"/>
  <c r="K1305" s="1"/>
  <c r="J1304"/>
  <c r="K1304" s="1"/>
  <c r="J1303"/>
  <c r="K1303" s="1"/>
  <c r="J1302"/>
  <c r="K1302" s="1"/>
  <c r="K1301" s="1"/>
  <c r="K1300"/>
  <c r="J1300"/>
  <c r="K1299"/>
  <c r="J1299"/>
  <c r="K1298"/>
  <c r="J1298"/>
  <c r="K1297"/>
  <c r="J1297"/>
  <c r="K1296"/>
  <c r="J1295"/>
  <c r="K1295" s="1"/>
  <c r="J1294"/>
  <c r="K1294" s="1"/>
  <c r="J1293"/>
  <c r="K1293" s="1"/>
  <c r="J1292"/>
  <c r="K1292" s="1"/>
  <c r="J1291"/>
  <c r="K1291" s="1"/>
  <c r="J1290"/>
  <c r="K1290" s="1"/>
  <c r="J1289"/>
  <c r="K1289" s="1"/>
  <c r="J1288"/>
  <c r="K1288" s="1"/>
  <c r="J1287"/>
  <c r="K1287" s="1"/>
  <c r="J1286"/>
  <c r="K1286" s="1"/>
  <c r="J1285"/>
  <c r="K1285" s="1"/>
  <c r="J1284"/>
  <c r="K1284" s="1"/>
  <c r="J1283"/>
  <c r="K1283" s="1"/>
  <c r="J1282"/>
  <c r="K1282" s="1"/>
  <c r="J1281"/>
  <c r="K1281" s="1"/>
  <c r="J1280"/>
  <c r="K1280" s="1"/>
  <c r="J1279"/>
  <c r="K1279" s="1"/>
  <c r="J1278"/>
  <c r="K1278" s="1"/>
  <c r="J1277"/>
  <c r="K1277" s="1"/>
  <c r="J1276"/>
  <c r="K1276" s="1"/>
  <c r="K1274"/>
  <c r="J1274"/>
  <c r="K1273"/>
  <c r="J1273"/>
  <c r="K1272"/>
  <c r="J1272"/>
  <c r="K1271"/>
  <c r="J1271"/>
  <c r="K1270"/>
  <c r="J1270"/>
  <c r="K1269"/>
  <c r="J1269"/>
  <c r="K1268"/>
  <c r="J1268"/>
  <c r="K1267"/>
  <c r="J1267"/>
  <c r="K1266"/>
  <c r="J1266"/>
  <c r="K1265"/>
  <c r="J1265"/>
  <c r="K1264"/>
  <c r="J1264"/>
  <c r="K1263"/>
  <c r="J1263"/>
  <c r="K1262"/>
  <c r="J1262"/>
  <c r="K1261"/>
  <c r="J1261"/>
  <c r="K1260"/>
  <c r="J1260"/>
  <c r="K1259"/>
  <c r="J1259"/>
  <c r="K1258"/>
  <c r="J1258"/>
  <c r="K1257"/>
  <c r="J1257"/>
  <c r="K1256"/>
  <c r="J1256"/>
  <c r="K1255"/>
  <c r="J1255"/>
  <c r="K1254"/>
  <c r="J1254"/>
  <c r="K1253"/>
  <c r="J1252"/>
  <c r="K1252" s="1"/>
  <c r="J1251"/>
  <c r="K1251" s="1"/>
  <c r="J1250"/>
  <c r="K1250" s="1"/>
  <c r="J1249"/>
  <c r="K1249" s="1"/>
  <c r="J1248"/>
  <c r="K1248" s="1"/>
  <c r="J1247"/>
  <c r="K1247" s="1"/>
  <c r="J1246"/>
  <c r="K1246" s="1"/>
  <c r="J1245"/>
  <c r="K1245" s="1"/>
  <c r="J1244"/>
  <c r="K1244" s="1"/>
  <c r="J1243"/>
  <c r="K1243" s="1"/>
  <c r="J1242"/>
  <c r="K1242" s="1"/>
  <c r="J1241"/>
  <c r="K1241" s="1"/>
  <c r="J1240"/>
  <c r="K1240" s="1"/>
  <c r="K1238"/>
  <c r="J1238"/>
  <c r="K1237"/>
  <c r="J1237"/>
  <c r="K1236"/>
  <c r="J1236"/>
  <c r="K1235"/>
  <c r="J1235"/>
  <c r="K1234"/>
  <c r="J1234"/>
  <c r="K1233"/>
  <c r="J1233"/>
  <c r="K1232"/>
  <c r="J1232"/>
  <c r="K1231"/>
  <c r="J1231"/>
  <c r="K1230"/>
  <c r="J1230"/>
  <c r="K1229"/>
  <c r="J1229"/>
  <c r="K1228"/>
  <c r="J1228"/>
  <c r="K1227"/>
  <c r="J1227"/>
  <c r="K1226"/>
  <c r="J1226"/>
  <c r="K1225"/>
  <c r="J1224"/>
  <c r="K1224" s="1"/>
  <c r="J1223"/>
  <c r="K1223" s="1"/>
  <c r="J1222"/>
  <c r="K1222" s="1"/>
  <c r="J1221"/>
  <c r="K1221" s="1"/>
  <c r="J1220"/>
  <c r="K1220" s="1"/>
  <c r="J1219"/>
  <c r="K1219" s="1"/>
  <c r="J1218"/>
  <c r="K1218" s="1"/>
  <c r="J1217"/>
  <c r="K1217" s="1"/>
  <c r="J1216"/>
  <c r="K1216" s="1"/>
  <c r="J1215"/>
  <c r="K1215" s="1"/>
  <c r="J1214"/>
  <c r="K1214" s="1"/>
  <c r="J1213"/>
  <c r="K1213" s="1"/>
  <c r="J1212"/>
  <c r="K1212" s="1"/>
  <c r="J1211"/>
  <c r="K1211" s="1"/>
  <c r="J1210"/>
  <c r="K1210" s="1"/>
  <c r="J1209"/>
  <c r="K1209" s="1"/>
  <c r="J1208"/>
  <c r="K1208" s="1"/>
  <c r="J1207"/>
  <c r="K1207" s="1"/>
  <c r="J1206"/>
  <c r="K1206" s="1"/>
  <c r="J1205"/>
  <c r="K1205" s="1"/>
  <c r="J1204"/>
  <c r="K1204" s="1"/>
  <c r="J1203"/>
  <c r="K1203" s="1"/>
  <c r="J1202"/>
  <c r="K1202" s="1"/>
  <c r="J1201"/>
  <c r="K1201" s="1"/>
  <c r="J1200"/>
  <c r="K1200" s="1"/>
  <c r="J1199"/>
  <c r="K1199" s="1"/>
  <c r="J1198"/>
  <c r="K1198" s="1"/>
  <c r="J1197"/>
  <c r="K1197" s="1"/>
  <c r="J1196"/>
  <c r="K1196" s="1"/>
  <c r="J1195"/>
  <c r="K1195" s="1"/>
  <c r="J1194"/>
  <c r="K1194" s="1"/>
  <c r="J1193"/>
  <c r="K1193" s="1"/>
  <c r="J1192"/>
  <c r="K1192" s="1"/>
  <c r="J1191"/>
  <c r="K1191" s="1"/>
  <c r="J1190"/>
  <c r="K1190" s="1"/>
  <c r="J1189"/>
  <c r="K1189" s="1"/>
  <c r="J1188"/>
  <c r="K1188" s="1"/>
  <c r="J1187"/>
  <c r="K1187" s="1"/>
  <c r="J1186"/>
  <c r="K1186" s="1"/>
  <c r="J1185"/>
  <c r="K1185" s="1"/>
  <c r="J1184"/>
  <c r="K1184" s="1"/>
  <c r="J1183"/>
  <c r="K1183" s="1"/>
  <c r="J1182"/>
  <c r="K1182" s="1"/>
  <c r="J1181"/>
  <c r="K1181" s="1"/>
  <c r="K1180" s="1"/>
  <c r="K1179"/>
  <c r="J1179"/>
  <c r="K1178"/>
  <c r="J1178"/>
  <c r="K1177"/>
  <c r="J1177"/>
  <c r="K1176"/>
  <c r="J1176"/>
  <c r="K1175"/>
  <c r="J1175"/>
  <c r="K1174"/>
  <c r="J1174"/>
  <c r="K1173"/>
  <c r="J1173"/>
  <c r="K1172"/>
  <c r="J1172"/>
  <c r="K1171"/>
  <c r="J1171"/>
  <c r="K1170"/>
  <c r="J1170"/>
  <c r="K1169"/>
  <c r="J1169"/>
  <c r="K1168"/>
  <c r="J1168"/>
  <c r="K1167"/>
  <c r="J1167"/>
  <c r="K1166"/>
  <c r="J1166"/>
  <c r="K1165"/>
  <c r="J1165"/>
  <c r="K1164"/>
  <c r="J1164"/>
  <c r="K1163"/>
  <c r="J1163"/>
  <c r="K1162"/>
  <c r="J1162"/>
  <c r="K1161"/>
  <c r="J1161"/>
  <c r="K1160"/>
  <c r="J1160"/>
  <c r="K1159"/>
  <c r="J1159"/>
  <c r="K1158"/>
  <c r="J1158"/>
  <c r="K1157"/>
  <c r="J1157"/>
  <c r="K1156"/>
  <c r="J1156"/>
  <c r="K1155"/>
  <c r="J1155"/>
  <c r="K1154"/>
  <c r="J1154"/>
  <c r="K1153"/>
  <c r="J1153"/>
  <c r="K1152"/>
  <c r="J1152"/>
  <c r="K1151"/>
  <c r="J1151"/>
  <c r="K1150"/>
  <c r="J1150"/>
  <c r="K1149"/>
  <c r="J1149"/>
  <c r="K1148"/>
  <c r="J1148"/>
  <c r="K1147"/>
  <c r="J1147"/>
  <c r="K1146"/>
  <c r="J1146"/>
  <c r="K1145"/>
  <c r="J1145"/>
  <c r="K1144"/>
  <c r="J1144"/>
  <c r="K1143"/>
  <c r="J1143"/>
  <c r="K1142"/>
  <c r="J1142"/>
  <c r="K1141"/>
  <c r="J1141"/>
  <c r="K1140"/>
  <c r="J1140"/>
  <c r="K1139"/>
  <c r="J1139"/>
  <c r="K1138"/>
  <c r="J1138"/>
  <c r="K1137"/>
  <c r="J1137"/>
  <c r="K1136"/>
  <c r="J1136"/>
  <c r="K1135"/>
  <c r="K1133"/>
  <c r="J1133"/>
  <c r="K1132"/>
  <c r="J1132"/>
  <c r="K1131"/>
  <c r="J1131"/>
  <c r="K1130"/>
  <c r="J1130"/>
  <c r="K1129"/>
  <c r="J1129"/>
  <c r="K1128"/>
  <c r="J1128"/>
  <c r="K1127"/>
  <c r="J1127"/>
  <c r="K1126"/>
  <c r="J1126"/>
  <c r="K1125"/>
  <c r="J1125"/>
  <c r="K1124"/>
  <c r="J1124"/>
  <c r="K1123"/>
  <c r="J1123"/>
  <c r="K1122"/>
  <c r="J1122"/>
  <c r="K1121"/>
  <c r="J1121"/>
  <c r="K1120"/>
  <c r="J1120"/>
  <c r="K1119"/>
  <c r="J1119"/>
  <c r="K1118"/>
  <c r="J1118"/>
  <c r="K1117"/>
  <c r="J1117"/>
  <c r="K1116"/>
  <c r="J1116"/>
  <c r="K1115"/>
  <c r="J1115"/>
  <c r="K1114"/>
  <c r="J1114"/>
  <c r="K1113"/>
  <c r="J1113"/>
  <c r="K1112"/>
  <c r="J1112"/>
  <c r="K1111"/>
  <c r="J1111"/>
  <c r="K1110"/>
  <c r="J1110"/>
  <c r="K1109"/>
  <c r="J1109"/>
  <c r="K1108"/>
  <c r="J1108"/>
  <c r="K1107"/>
  <c r="J1106"/>
  <c r="K1106" s="1"/>
  <c r="J1105"/>
  <c r="K1105" s="1"/>
  <c r="J1104"/>
  <c r="K1104" s="1"/>
  <c r="J1103"/>
  <c r="K1103" s="1"/>
  <c r="J1102"/>
  <c r="K1102" s="1"/>
  <c r="J1101"/>
  <c r="K1101" s="1"/>
  <c r="J1100"/>
  <c r="K1100" s="1"/>
  <c r="J1099"/>
  <c r="K1099" s="1"/>
  <c r="J1098"/>
  <c r="K1098" s="1"/>
  <c r="J1097"/>
  <c r="K1097" s="1"/>
  <c r="J1096"/>
  <c r="K1096" s="1"/>
  <c r="J1095"/>
  <c r="K1095" s="1"/>
  <c r="J1094"/>
  <c r="K1094" s="1"/>
  <c r="J1093"/>
  <c r="K1093" s="1"/>
  <c r="J1092"/>
  <c r="K1092" s="1"/>
  <c r="J1091"/>
  <c r="K1091" s="1"/>
  <c r="J1090"/>
  <c r="K1090" s="1"/>
  <c r="J1089"/>
  <c r="K1089" s="1"/>
  <c r="J1088"/>
  <c r="K1088" s="1"/>
  <c r="J1087"/>
  <c r="K1087" s="1"/>
  <c r="J1086"/>
  <c r="K1086" s="1"/>
  <c r="J1085"/>
  <c r="K1085" s="1"/>
  <c r="J1084"/>
  <c r="K1084" s="1"/>
  <c r="J1083"/>
  <c r="K1083" s="1"/>
  <c r="J1082"/>
  <c r="K1082" s="1"/>
  <c r="J1081"/>
  <c r="K1081" s="1"/>
  <c r="J1080"/>
  <c r="K1080" s="1"/>
  <c r="J1079"/>
  <c r="K1079" s="1"/>
  <c r="K1078" s="1"/>
  <c r="K1077"/>
  <c r="J1077"/>
  <c r="K1076"/>
  <c r="J1076"/>
  <c r="K1075"/>
  <c r="J1075"/>
  <c r="K1074"/>
  <c r="J1074"/>
  <c r="K1073"/>
  <c r="J1073"/>
  <c r="K1072"/>
  <c r="J1072"/>
  <c r="K1071"/>
  <c r="J1071"/>
  <c r="K1070"/>
  <c r="J1070"/>
  <c r="K1069"/>
  <c r="J1069"/>
  <c r="K1068"/>
  <c r="J1068"/>
  <c r="K1067"/>
  <c r="J1067"/>
  <c r="K1066"/>
  <c r="J1066"/>
  <c r="K1065"/>
  <c r="J1065"/>
  <c r="K1064"/>
  <c r="J1063"/>
  <c r="K1063" s="1"/>
  <c r="J1062"/>
  <c r="K1062" s="1"/>
  <c r="J1061"/>
  <c r="K1061" s="1"/>
  <c r="J1060"/>
  <c r="K1060" s="1"/>
  <c r="J1059"/>
  <c r="K1059" s="1"/>
  <c r="J1058"/>
  <c r="K1058" s="1"/>
  <c r="J1057"/>
  <c r="K1057" s="1"/>
  <c r="J1056"/>
  <c r="K1056" s="1"/>
  <c r="J1055"/>
  <c r="K1055" s="1"/>
  <c r="J1054"/>
  <c r="K1054" s="1"/>
  <c r="J1053"/>
  <c r="K1053" s="1"/>
  <c r="J1052"/>
  <c r="K1052" s="1"/>
  <c r="J1051"/>
  <c r="K1051" s="1"/>
  <c r="K1050" s="1"/>
  <c r="K1049"/>
  <c r="J1049"/>
  <c r="K1048"/>
  <c r="J1048"/>
  <c r="K1047"/>
  <c r="J1047"/>
  <c r="K1046"/>
  <c r="J1046"/>
  <c r="K1045"/>
  <c r="J1045"/>
  <c r="K1044"/>
  <c r="J1044"/>
  <c r="K1043"/>
  <c r="J1043"/>
  <c r="K1042"/>
  <c r="J1042"/>
  <c r="K1041"/>
  <c r="J1041"/>
  <c r="K1040"/>
  <c r="J1040"/>
  <c r="K1039"/>
  <c r="J1039"/>
  <c r="K1038"/>
  <c r="J1038"/>
  <c r="K1037"/>
  <c r="J1037"/>
  <c r="K1036"/>
  <c r="J1036"/>
  <c r="K1035"/>
  <c r="J1034"/>
  <c r="K1034" s="1"/>
  <c r="J1033"/>
  <c r="K1033" s="1"/>
  <c r="J1032"/>
  <c r="K1032" s="1"/>
  <c r="J1031"/>
  <c r="K1031" s="1"/>
  <c r="J1030"/>
  <c r="K1030" s="1"/>
  <c r="J1029"/>
  <c r="K1029" s="1"/>
  <c r="J1028"/>
  <c r="K1028" s="1"/>
  <c r="J1027"/>
  <c r="K1027" s="1"/>
  <c r="J1026"/>
  <c r="K1026" s="1"/>
  <c r="J1025"/>
  <c r="K1025" s="1"/>
  <c r="J1024"/>
  <c r="K1024" s="1"/>
  <c r="J1023"/>
  <c r="K1023" s="1"/>
  <c r="J1022"/>
  <c r="K1022" s="1"/>
  <c r="J1021"/>
  <c r="K1021" s="1"/>
  <c r="J1020"/>
  <c r="K1020" s="1"/>
  <c r="J1019"/>
  <c r="K1019" s="1"/>
  <c r="K1017"/>
  <c r="J1017"/>
  <c r="K1016"/>
  <c r="J1016"/>
  <c r="K1015"/>
  <c r="J1015"/>
  <c r="K1014"/>
  <c r="J1014"/>
  <c r="K1013"/>
  <c r="J1013"/>
  <c r="K1012"/>
  <c r="J1012"/>
  <c r="K1011"/>
  <c r="J1011"/>
  <c r="K1010"/>
  <c r="J1009"/>
  <c r="K1009" s="1"/>
  <c r="J1008"/>
  <c r="K1008" s="1"/>
  <c r="J1007"/>
  <c r="K1007" s="1"/>
  <c r="J1006"/>
  <c r="K1006" s="1"/>
  <c r="J1005"/>
  <c r="K1005" s="1"/>
  <c r="J1004"/>
  <c r="K1004" s="1"/>
  <c r="J1003"/>
  <c r="K1003" s="1"/>
  <c r="K1001"/>
  <c r="J1001"/>
  <c r="K1000"/>
  <c r="J1000"/>
  <c r="K999"/>
  <c r="J999"/>
  <c r="K998"/>
  <c r="J998"/>
  <c r="K997"/>
  <c r="J997"/>
  <c r="K996"/>
  <c r="J996"/>
  <c r="K995"/>
  <c r="J995"/>
  <c r="K994"/>
  <c r="J993"/>
  <c r="K993" s="1"/>
  <c r="J992"/>
  <c r="K992" s="1"/>
  <c r="J991"/>
  <c r="K991" s="1"/>
  <c r="J990"/>
  <c r="K990" s="1"/>
  <c r="J989"/>
  <c r="K989" s="1"/>
  <c r="J988"/>
  <c r="K988" s="1"/>
  <c r="J987"/>
  <c r="K987" s="1"/>
  <c r="K985"/>
  <c r="J985"/>
  <c r="K984"/>
  <c r="J984"/>
  <c r="K983"/>
  <c r="J983"/>
  <c r="K982"/>
  <c r="J982"/>
  <c r="K981"/>
  <c r="J981"/>
  <c r="K980"/>
  <c r="J980"/>
  <c r="K979"/>
  <c r="J979"/>
  <c r="K978"/>
  <c r="J978"/>
  <c r="K977"/>
  <c r="J977"/>
  <c r="K976"/>
  <c r="J976"/>
  <c r="K975"/>
  <c r="J975"/>
  <c r="K974"/>
  <c r="J974"/>
  <c r="K973"/>
  <c r="J973"/>
  <c r="K972"/>
  <c r="J971"/>
  <c r="K971" s="1"/>
  <c r="J970"/>
  <c r="K970" s="1"/>
  <c r="J969"/>
  <c r="K969" s="1"/>
  <c r="J968"/>
  <c r="K968" s="1"/>
  <c r="J967"/>
  <c r="K967" s="1"/>
  <c r="J966"/>
  <c r="K966" s="1"/>
  <c r="J965"/>
  <c r="K965" s="1"/>
  <c r="J964"/>
  <c r="K964" s="1"/>
  <c r="J963"/>
  <c r="K963" s="1"/>
  <c r="J962"/>
  <c r="K962" s="1"/>
  <c r="J961"/>
  <c r="K961" s="1"/>
  <c r="J960"/>
  <c r="K960" s="1"/>
  <c r="J959"/>
  <c r="K959" s="1"/>
  <c r="K955"/>
  <c r="J955"/>
  <c r="K954"/>
  <c r="J953"/>
  <c r="K953" s="1"/>
  <c r="J952"/>
  <c r="K952" s="1"/>
  <c r="J951"/>
  <c r="K951" s="1"/>
  <c r="J950"/>
  <c r="K950" s="1"/>
  <c r="J949"/>
  <c r="K949" s="1"/>
  <c r="J948"/>
  <c r="K948" s="1"/>
  <c r="K946"/>
  <c r="J946"/>
  <c r="K945"/>
  <c r="J945"/>
  <c r="K944"/>
  <c r="J943"/>
  <c r="K943" s="1"/>
  <c r="K942" s="1"/>
  <c r="K941"/>
  <c r="J941"/>
  <c r="K940"/>
  <c r="J940"/>
  <c r="K939"/>
  <c r="J938"/>
  <c r="K938" s="1"/>
  <c r="J937"/>
  <c r="K937" s="1"/>
  <c r="K936" s="1"/>
  <c r="K935"/>
  <c r="J935"/>
  <c r="K934"/>
  <c r="J933"/>
  <c r="K933" s="1"/>
  <c r="J932"/>
  <c r="K932" s="1"/>
  <c r="J931"/>
  <c r="K931" s="1"/>
  <c r="J930"/>
  <c r="K930" s="1"/>
  <c r="K929"/>
  <c r="J929"/>
  <c r="K928"/>
  <c r="J928"/>
  <c r="K927"/>
  <c r="J927"/>
  <c r="K926"/>
  <c r="J926"/>
  <c r="K925"/>
  <c r="J925"/>
  <c r="K924"/>
  <c r="J924"/>
  <c r="K923"/>
  <c r="J922"/>
  <c r="K922" s="1"/>
  <c r="J921"/>
  <c r="K921" s="1"/>
  <c r="J920"/>
  <c r="K920" s="1"/>
  <c r="K919" s="1"/>
  <c r="K918"/>
  <c r="J918"/>
  <c r="K917"/>
  <c r="J916"/>
  <c r="K916" s="1"/>
  <c r="J915"/>
  <c r="K915" s="1"/>
  <c r="J912"/>
  <c r="K912" s="1"/>
  <c r="K911" s="1"/>
  <c r="K910"/>
  <c r="J910"/>
  <c r="K909"/>
  <c r="J909"/>
  <c r="K908"/>
  <c r="J908"/>
  <c r="K907"/>
  <c r="J907"/>
  <c r="K906"/>
  <c r="J906"/>
  <c r="K905"/>
  <c r="J905"/>
  <c r="K904"/>
  <c r="J904"/>
  <c r="K903"/>
  <c r="J903"/>
  <c r="K902"/>
  <c r="J902"/>
  <c r="K901"/>
  <c r="J900"/>
  <c r="K900" s="1"/>
  <c r="J899"/>
  <c r="K899" s="1"/>
  <c r="J898"/>
  <c r="K898" s="1"/>
  <c r="J897"/>
  <c r="K897" s="1"/>
  <c r="J896"/>
  <c r="K896" s="1"/>
  <c r="J895"/>
  <c r="K895" s="1"/>
  <c r="J894"/>
  <c r="K894" s="1"/>
  <c r="J893"/>
  <c r="K893" s="1"/>
  <c r="J892"/>
  <c r="K892" s="1"/>
  <c r="J891"/>
  <c r="K891" s="1"/>
  <c r="J890"/>
  <c r="K890" s="1"/>
  <c r="J889"/>
  <c r="K889" s="1"/>
  <c r="K887"/>
  <c r="J887"/>
  <c r="K886"/>
  <c r="J886"/>
  <c r="K885"/>
  <c r="J885"/>
  <c r="K884"/>
  <c r="J884"/>
  <c r="K883"/>
  <c r="J883"/>
  <c r="K882"/>
  <c r="J882"/>
  <c r="K881"/>
  <c r="J881"/>
  <c r="K880"/>
  <c r="J880"/>
  <c r="K879"/>
  <c r="J879"/>
  <c r="K878"/>
  <c r="J878"/>
  <c r="K877"/>
  <c r="J877"/>
  <c r="K876"/>
  <c r="J876"/>
  <c r="K875"/>
  <c r="J875"/>
  <c r="K874"/>
  <c r="J874"/>
  <c r="K873"/>
  <c r="J873"/>
  <c r="K872"/>
  <c r="J872"/>
  <c r="K871"/>
  <c r="J871"/>
  <c r="K870"/>
  <c r="J870"/>
  <c r="K869"/>
  <c r="J869"/>
  <c r="K868"/>
  <c r="J868"/>
  <c r="K867"/>
  <c r="J867"/>
  <c r="K866"/>
  <c r="J866"/>
  <c r="K865"/>
  <c r="J865"/>
  <c r="K864"/>
  <c r="J863"/>
  <c r="K863" s="1"/>
  <c r="J862"/>
  <c r="K862" s="1"/>
  <c r="J861"/>
  <c r="K861" s="1"/>
  <c r="J860"/>
  <c r="K860" s="1"/>
  <c r="J859"/>
  <c r="K859" s="1"/>
  <c r="K857"/>
  <c r="J857"/>
  <c r="K856"/>
  <c r="J856"/>
  <c r="K855"/>
  <c r="J854"/>
  <c r="K854" s="1"/>
  <c r="J853"/>
  <c r="K853" s="1"/>
  <c r="K852" s="1"/>
  <c r="K851"/>
  <c r="J851"/>
  <c r="K850"/>
  <c r="J850"/>
  <c r="K849"/>
  <c r="J849"/>
  <c r="K848"/>
  <c r="J847"/>
  <c r="K847" s="1"/>
  <c r="J846"/>
  <c r="K846" s="1"/>
  <c r="J845"/>
  <c r="K845" s="1"/>
  <c r="J844"/>
  <c r="K844" s="1"/>
  <c r="K842"/>
  <c r="J842"/>
  <c r="K841"/>
  <c r="J841"/>
  <c r="K840"/>
  <c r="J839"/>
  <c r="K839" s="1"/>
  <c r="J838"/>
  <c r="K838" s="1"/>
  <c r="J837"/>
  <c r="K837" s="1"/>
  <c r="J836"/>
  <c r="K836" s="1"/>
  <c r="J835"/>
  <c r="K835" s="1"/>
  <c r="J834"/>
  <c r="K834" s="1"/>
  <c r="J833"/>
  <c r="K833" s="1"/>
  <c r="J832"/>
  <c r="K832" s="1"/>
  <c r="J831"/>
  <c r="K831" s="1"/>
  <c r="K829"/>
  <c r="J829"/>
  <c r="K828"/>
  <c r="J828"/>
  <c r="K827"/>
  <c r="J827"/>
  <c r="K826"/>
  <c r="J825"/>
  <c r="K825" s="1"/>
  <c r="K824" s="1"/>
  <c r="K823"/>
  <c r="J823"/>
  <c r="K822"/>
  <c r="J822"/>
  <c r="K821"/>
  <c r="K819"/>
  <c r="J819"/>
  <c r="K818"/>
  <c r="J818"/>
  <c r="K817"/>
  <c r="J817"/>
  <c r="K816"/>
  <c r="J816"/>
  <c r="K815"/>
  <c r="J815"/>
  <c r="K814"/>
  <c r="J814"/>
  <c r="K813"/>
  <c r="J813"/>
  <c r="K812"/>
  <c r="J812"/>
  <c r="K811"/>
  <c r="J811"/>
  <c r="K810"/>
  <c r="J810"/>
  <c r="K809"/>
  <c r="J809"/>
  <c r="K808"/>
  <c r="J808"/>
  <c r="K807"/>
  <c r="J807"/>
  <c r="K806"/>
  <c r="J806"/>
  <c r="K805"/>
  <c r="J805"/>
  <c r="K804"/>
  <c r="J804"/>
  <c r="K803"/>
  <c r="J803"/>
  <c r="K802"/>
  <c r="J802"/>
  <c r="K801"/>
  <c r="J801"/>
  <c r="K800"/>
  <c r="J800"/>
  <c r="K799"/>
  <c r="J799"/>
  <c r="K798"/>
  <c r="J798"/>
  <c r="K797"/>
  <c r="J796"/>
  <c r="K796" s="1"/>
  <c r="J795"/>
  <c r="K795" s="1"/>
  <c r="K793"/>
  <c r="J793"/>
  <c r="K792"/>
  <c r="J791"/>
  <c r="K791" s="1"/>
  <c r="K790" s="1"/>
  <c r="K789"/>
  <c r="J789"/>
  <c r="K788"/>
  <c r="J787"/>
  <c r="K787" s="1"/>
  <c r="J786"/>
  <c r="K786" s="1"/>
  <c r="J785"/>
  <c r="K785" s="1"/>
  <c r="J784"/>
  <c r="K784" s="1"/>
  <c r="J783"/>
  <c r="K783" s="1"/>
  <c r="J782"/>
  <c r="K782" s="1"/>
  <c r="J781"/>
  <c r="K781" s="1"/>
  <c r="J780"/>
  <c r="K780" s="1"/>
  <c r="J779"/>
  <c r="K779" s="1"/>
  <c r="J778"/>
  <c r="K778" s="1"/>
  <c r="J777"/>
  <c r="K777" s="1"/>
  <c r="J776"/>
  <c r="K776" s="1"/>
  <c r="J775"/>
  <c r="K775" s="1"/>
  <c r="J774"/>
  <c r="K774" s="1"/>
  <c r="J773"/>
  <c r="K773" s="1"/>
  <c r="J772"/>
  <c r="K772" s="1"/>
  <c r="J771"/>
  <c r="K771" s="1"/>
  <c r="J770"/>
  <c r="K770" s="1"/>
  <c r="J769"/>
  <c r="K769" s="1"/>
  <c r="J768"/>
  <c r="K768" s="1"/>
  <c r="J767"/>
  <c r="K767" s="1"/>
  <c r="J766"/>
  <c r="K766" s="1"/>
  <c r="J765"/>
  <c r="K765" s="1"/>
  <c r="J764"/>
  <c r="K764" s="1"/>
  <c r="J763"/>
  <c r="K763" s="1"/>
  <c r="J762"/>
  <c r="K762" s="1"/>
  <c r="K761" s="1"/>
  <c r="K760"/>
  <c r="J760"/>
  <c r="K759"/>
  <c r="J758"/>
  <c r="K758" s="1"/>
  <c r="J757"/>
  <c r="K757" s="1"/>
  <c r="J756"/>
  <c r="K756" s="1"/>
  <c r="J755"/>
  <c r="K755" s="1"/>
  <c r="J754"/>
  <c r="K754" s="1"/>
  <c r="K753" s="1"/>
  <c r="K752"/>
  <c r="J752"/>
  <c r="K751"/>
  <c r="J751"/>
  <c r="K750"/>
  <c r="J750"/>
  <c r="K749"/>
  <c r="J749"/>
  <c r="K748"/>
  <c r="J748"/>
  <c r="K747"/>
  <c r="J747"/>
  <c r="K746"/>
  <c r="J746"/>
  <c r="K745"/>
  <c r="J745"/>
  <c r="K744"/>
  <c r="J744"/>
  <c r="K743"/>
  <c r="J743"/>
  <c r="K742"/>
  <c r="J742"/>
  <c r="K741"/>
  <c r="J741"/>
  <c r="K740"/>
  <c r="J740"/>
  <c r="K739"/>
  <c r="J739"/>
  <c r="K738"/>
  <c r="J738"/>
  <c r="K737"/>
  <c r="J737"/>
  <c r="K736"/>
  <c r="J736"/>
  <c r="K735"/>
  <c r="J735"/>
  <c r="K734"/>
  <c r="J734"/>
  <c r="K733"/>
  <c r="J733"/>
  <c r="K732"/>
  <c r="J732"/>
  <c r="K731"/>
  <c r="J731"/>
  <c r="K730"/>
  <c r="J730"/>
  <c r="K729"/>
  <c r="J729"/>
  <c r="K728"/>
  <c r="J728"/>
  <c r="K727"/>
  <c r="J726"/>
  <c r="K726" s="1"/>
  <c r="J725"/>
  <c r="K725" s="1"/>
  <c r="J724"/>
  <c r="K724" s="1"/>
  <c r="J723"/>
  <c r="K723" s="1"/>
  <c r="J722"/>
  <c r="K722" s="1"/>
  <c r="K721" s="1"/>
  <c r="K720"/>
  <c r="J720"/>
  <c r="K719"/>
  <c r="J719"/>
  <c r="K718"/>
  <c r="J718"/>
  <c r="K717"/>
  <c r="J717"/>
  <c r="K716"/>
  <c r="J715"/>
  <c r="K715" s="1"/>
  <c r="J714"/>
  <c r="K714" s="1"/>
  <c r="J713"/>
  <c r="K713" s="1"/>
  <c r="J712"/>
  <c r="K712" s="1"/>
  <c r="J711"/>
  <c r="K711" s="1"/>
  <c r="J710"/>
  <c r="K710" s="1"/>
  <c r="J709"/>
  <c r="K709" s="1"/>
  <c r="J708"/>
  <c r="K708" s="1"/>
  <c r="K706"/>
  <c r="J706"/>
  <c r="K705"/>
  <c r="J705"/>
  <c r="K704"/>
  <c r="J704"/>
  <c r="K703"/>
  <c r="J702"/>
  <c r="K702" s="1"/>
  <c r="J701"/>
  <c r="K701" s="1"/>
  <c r="J700"/>
  <c r="K700" s="1"/>
  <c r="J699"/>
  <c r="K699" s="1"/>
  <c r="J698"/>
  <c r="K698" s="1"/>
  <c r="J697"/>
  <c r="K697" s="1"/>
  <c r="J696"/>
  <c r="K696" s="1"/>
  <c r="K694"/>
  <c r="J694"/>
  <c r="K693"/>
  <c r="J692"/>
  <c r="K692" s="1"/>
  <c r="J691"/>
  <c r="K691" s="1"/>
  <c r="J690"/>
  <c r="K690" s="1"/>
  <c r="J687"/>
  <c r="K687" s="1"/>
  <c r="J686"/>
  <c r="K686" s="1"/>
  <c r="J685"/>
  <c r="K685" s="1"/>
  <c r="J684"/>
  <c r="K684" s="1"/>
  <c r="J683"/>
  <c r="K683" s="1"/>
  <c r="J682"/>
  <c r="K682" s="1"/>
  <c r="J681"/>
  <c r="K681" s="1"/>
  <c r="J680"/>
  <c r="K680" s="1"/>
  <c r="J679"/>
  <c r="K679" s="1"/>
  <c r="J678"/>
  <c r="K678" s="1"/>
  <c r="K676"/>
  <c r="J676"/>
  <c r="K675"/>
  <c r="J675"/>
  <c r="K674"/>
  <c r="J673"/>
  <c r="K673" s="1"/>
  <c r="J672"/>
  <c r="K672" s="1"/>
  <c r="J671"/>
  <c r="K671" s="1"/>
  <c r="K669"/>
  <c r="J669"/>
  <c r="K668"/>
  <c r="J668"/>
  <c r="K667"/>
  <c r="J667"/>
  <c r="K666"/>
  <c r="J665"/>
  <c r="K665" s="1"/>
  <c r="J664"/>
  <c r="K664" s="1"/>
  <c r="J663"/>
  <c r="K663" s="1"/>
  <c r="K661"/>
  <c r="J661"/>
  <c r="K660"/>
  <c r="J659"/>
  <c r="K659" s="1"/>
  <c r="J658"/>
  <c r="K658" s="1"/>
  <c r="J657"/>
  <c r="K657" s="1"/>
  <c r="J656"/>
  <c r="K656" s="1"/>
  <c r="J655"/>
  <c r="K655" s="1"/>
  <c r="K653"/>
  <c r="J653"/>
  <c r="K652"/>
  <c r="J652"/>
  <c r="K651"/>
  <c r="J651"/>
  <c r="K650"/>
  <c r="J650"/>
  <c r="K649"/>
  <c r="J649"/>
  <c r="K648"/>
  <c r="J648"/>
  <c r="K647"/>
  <c r="J646"/>
  <c r="K646" s="1"/>
  <c r="J645"/>
  <c r="K645" s="1"/>
  <c r="J644"/>
  <c r="K644" s="1"/>
  <c r="J643"/>
  <c r="K643" s="1"/>
  <c r="J642"/>
  <c r="K642" s="1"/>
  <c r="K640"/>
  <c r="J640"/>
  <c r="K639"/>
  <c r="J639"/>
  <c r="K638"/>
  <c r="K636"/>
  <c r="J636"/>
  <c r="K635"/>
  <c r="J634"/>
  <c r="K634" s="1"/>
  <c r="J633"/>
  <c r="K633" s="1"/>
  <c r="J632"/>
  <c r="K632" s="1"/>
  <c r="K631" s="1"/>
  <c r="K630"/>
  <c r="J630"/>
  <c r="K629"/>
  <c r="J629"/>
  <c r="K628"/>
  <c r="K626"/>
  <c r="J626"/>
  <c r="K625"/>
  <c r="J624"/>
  <c r="K624" s="1"/>
  <c r="J623"/>
  <c r="K623" s="1"/>
  <c r="J622"/>
  <c r="K622" s="1"/>
  <c r="K620"/>
  <c r="J620"/>
  <c r="K619"/>
  <c r="J618"/>
  <c r="K618" s="1"/>
  <c r="J617"/>
  <c r="K617" s="1"/>
  <c r="J616"/>
  <c r="K616" s="1"/>
  <c r="J615"/>
  <c r="K615" s="1"/>
  <c r="J614"/>
  <c r="K614" s="1"/>
  <c r="J613"/>
  <c r="K613" s="1"/>
  <c r="J612"/>
  <c r="K612" s="1"/>
  <c r="J611"/>
  <c r="K611" s="1"/>
  <c r="J610"/>
  <c r="K610" s="1"/>
  <c r="J609"/>
  <c r="K609" s="1"/>
  <c r="J608"/>
  <c r="K608" s="1"/>
  <c r="K606"/>
  <c r="J606"/>
  <c r="K605"/>
  <c r="J605"/>
  <c r="K604"/>
  <c r="J604"/>
  <c r="K603"/>
  <c r="J602"/>
  <c r="K602" s="1"/>
  <c r="J601"/>
  <c r="K601" s="1"/>
  <c r="J600"/>
  <c r="K600" s="1"/>
  <c r="J599"/>
  <c r="K599" s="1"/>
  <c r="K598" s="1"/>
  <c r="K597"/>
  <c r="J597"/>
  <c r="K596"/>
  <c r="J596"/>
  <c r="K595"/>
  <c r="K593"/>
  <c r="J593"/>
  <c r="K592"/>
  <c r="J592"/>
  <c r="K591"/>
  <c r="J591"/>
  <c r="K590"/>
  <c r="J590"/>
  <c r="K589"/>
  <c r="J589"/>
  <c r="K588"/>
  <c r="J588"/>
  <c r="K587"/>
  <c r="J587"/>
  <c r="K586"/>
  <c r="J586"/>
  <c r="K585"/>
  <c r="J585"/>
  <c r="K584"/>
  <c r="J584"/>
  <c r="K583"/>
  <c r="J582"/>
  <c r="K582" s="1"/>
  <c r="J581"/>
  <c r="K581" s="1"/>
  <c r="J580"/>
  <c r="K580" s="1"/>
  <c r="J579"/>
  <c r="K579" s="1"/>
  <c r="J578"/>
  <c r="K578" s="1"/>
  <c r="J577"/>
  <c r="K577" s="1"/>
  <c r="J576"/>
  <c r="K576" s="1"/>
  <c r="K574"/>
  <c r="J574"/>
  <c r="K573"/>
  <c r="J573"/>
  <c r="K572"/>
  <c r="J572"/>
  <c r="K571"/>
  <c r="J571"/>
  <c r="K570"/>
  <c r="J570"/>
  <c r="K569"/>
  <c r="J568"/>
  <c r="K568" s="1"/>
  <c r="J567"/>
  <c r="K567" s="1"/>
  <c r="J566"/>
  <c r="K566" s="1"/>
  <c r="J565"/>
  <c r="K565" s="1"/>
  <c r="J564"/>
  <c r="K564" s="1"/>
  <c r="K562"/>
  <c r="J562"/>
  <c r="K561"/>
  <c r="J561"/>
  <c r="K560"/>
  <c r="J560"/>
  <c r="K559"/>
  <c r="J559"/>
  <c r="K558"/>
  <c r="J558"/>
  <c r="K557"/>
  <c r="J556"/>
  <c r="K556" s="1"/>
  <c r="J555"/>
  <c r="K555" s="1"/>
  <c r="J554"/>
  <c r="K554" s="1"/>
  <c r="J553"/>
  <c r="K553" s="1"/>
  <c r="J552"/>
  <c r="K552" s="1"/>
  <c r="J551"/>
  <c r="K551" s="1"/>
  <c r="K550" s="1"/>
  <c r="K549"/>
  <c r="J549"/>
  <c r="K548"/>
  <c r="J548"/>
  <c r="K547"/>
  <c r="J547"/>
  <c r="K546"/>
  <c r="J546"/>
  <c r="K545"/>
  <c r="J545"/>
  <c r="K544"/>
  <c r="J544"/>
  <c r="K543"/>
  <c r="J543"/>
  <c r="K542"/>
  <c r="J542"/>
  <c r="K541"/>
  <c r="J541"/>
  <c r="K540"/>
  <c r="J539"/>
  <c r="K539" s="1"/>
  <c r="J538"/>
  <c r="K538" s="1"/>
  <c r="J537"/>
  <c r="K537" s="1"/>
  <c r="J536"/>
  <c r="K536" s="1"/>
  <c r="J535"/>
  <c r="K535" s="1"/>
  <c r="K534" s="1"/>
  <c r="K533"/>
  <c r="J533"/>
  <c r="K532"/>
  <c r="J532"/>
  <c r="K531"/>
  <c r="J531"/>
  <c r="K530"/>
  <c r="J530"/>
  <c r="K529"/>
  <c r="J529"/>
  <c r="K528"/>
  <c r="J528"/>
  <c r="K527"/>
  <c r="J527"/>
  <c r="K526"/>
  <c r="J525"/>
  <c r="K525" s="1"/>
  <c r="J524"/>
  <c r="K524" s="1"/>
  <c r="J523"/>
  <c r="K523" s="1"/>
  <c r="J522"/>
  <c r="K522" s="1"/>
  <c r="J521"/>
  <c r="K521" s="1"/>
  <c r="K520" s="1"/>
  <c r="K519"/>
  <c r="J519"/>
  <c r="K518"/>
  <c r="J518"/>
  <c r="K517"/>
  <c r="J514"/>
  <c r="K514" s="1"/>
  <c r="J513"/>
  <c r="K513" s="1"/>
  <c r="J512"/>
  <c r="K512" s="1"/>
  <c r="J511"/>
  <c r="K511" s="1"/>
  <c r="J510"/>
  <c r="K510" s="1"/>
  <c r="J509"/>
  <c r="K509" s="1"/>
  <c r="J508"/>
  <c r="K508" s="1"/>
  <c r="J507"/>
  <c r="K507" s="1"/>
  <c r="J506"/>
  <c r="K506" s="1"/>
  <c r="J505"/>
  <c r="K505" s="1"/>
  <c r="K503"/>
  <c r="J503"/>
  <c r="K502"/>
  <c r="J502"/>
  <c r="K501"/>
  <c r="J500"/>
  <c r="K500" s="1"/>
  <c r="J499"/>
  <c r="K499" s="1"/>
  <c r="J498"/>
  <c r="K498" s="1"/>
  <c r="J497"/>
  <c r="K497" s="1"/>
  <c r="J496"/>
  <c r="K496" s="1"/>
  <c r="J495"/>
  <c r="K495" s="1"/>
  <c r="J494"/>
  <c r="K494" s="1"/>
  <c r="J493"/>
  <c r="K493" s="1"/>
  <c r="J492"/>
  <c r="K492" s="1"/>
  <c r="J491"/>
  <c r="K491" s="1"/>
  <c r="K490" s="1"/>
  <c r="K489"/>
  <c r="J489"/>
  <c r="K488"/>
  <c r="J488"/>
  <c r="K487"/>
  <c r="J487"/>
  <c r="K486"/>
  <c r="J486"/>
  <c r="K485"/>
  <c r="J485"/>
  <c r="K484"/>
  <c r="J484"/>
  <c r="K483"/>
  <c r="J482"/>
  <c r="K482" s="1"/>
  <c r="J481"/>
  <c r="K481" s="1"/>
  <c r="J480"/>
  <c r="K480" s="1"/>
  <c r="J479"/>
  <c r="K479" s="1"/>
  <c r="J478"/>
  <c r="K478" s="1"/>
  <c r="J477"/>
  <c r="K477" s="1"/>
  <c r="J476"/>
  <c r="K476" s="1"/>
  <c r="J475"/>
  <c r="K475" s="1"/>
  <c r="J474"/>
  <c r="K474" s="1"/>
  <c r="J473"/>
  <c r="K473" s="1"/>
  <c r="K471"/>
  <c r="J471"/>
  <c r="K470"/>
  <c r="J470"/>
  <c r="K469"/>
  <c r="J469"/>
  <c r="K468"/>
  <c r="J467"/>
  <c r="K467" s="1"/>
  <c r="J466"/>
  <c r="K466" s="1"/>
  <c r="J465"/>
  <c r="K465" s="1"/>
  <c r="K463"/>
  <c r="J463"/>
  <c r="K462"/>
  <c r="J462"/>
  <c r="K461"/>
  <c r="J461"/>
  <c r="K460"/>
  <c r="J460"/>
  <c r="K459"/>
  <c r="J459"/>
  <c r="K458"/>
  <c r="J457"/>
  <c r="K457" s="1"/>
  <c r="J456"/>
  <c r="K456" s="1"/>
  <c r="J455"/>
  <c r="K455" s="1"/>
  <c r="J454"/>
  <c r="K454" s="1"/>
  <c r="J453"/>
  <c r="K453" s="1"/>
  <c r="J452"/>
  <c r="K452" s="1"/>
  <c r="K451" s="1"/>
  <c r="K450"/>
  <c r="J450"/>
  <c r="K449"/>
  <c r="J449"/>
  <c r="K448"/>
  <c r="J448"/>
  <c r="K447"/>
  <c r="J447"/>
  <c r="K446"/>
  <c r="J446"/>
  <c r="K445"/>
  <c r="J444"/>
  <c r="K444" s="1"/>
  <c r="J443"/>
  <c r="K443" s="1"/>
  <c r="J440"/>
  <c r="K440" s="1"/>
  <c r="J439"/>
  <c r="K439" s="1"/>
  <c r="J438"/>
  <c r="K438" s="1"/>
  <c r="J437"/>
  <c r="K437" s="1"/>
  <c r="J436"/>
  <c r="K436" s="1"/>
  <c r="J435"/>
  <c r="K435" s="1"/>
  <c r="J434"/>
  <c r="K434" s="1"/>
  <c r="J433"/>
  <c r="K433" s="1"/>
  <c r="J432"/>
  <c r="K432" s="1"/>
  <c r="K431" s="1"/>
  <c r="K430"/>
  <c r="J430"/>
  <c r="K429"/>
  <c r="J429"/>
  <c r="K428"/>
  <c r="J428"/>
  <c r="K427"/>
  <c r="J427"/>
  <c r="K426"/>
  <c r="J426"/>
  <c r="K425"/>
  <c r="J425"/>
  <c r="K424"/>
  <c r="J423"/>
  <c r="K423" s="1"/>
  <c r="J422"/>
  <c r="K422" s="1"/>
  <c r="J421"/>
  <c r="K421" s="1"/>
  <c r="J420"/>
  <c r="K420" s="1"/>
  <c r="J419"/>
  <c r="K419" s="1"/>
  <c r="J418"/>
  <c r="K418" s="1"/>
  <c r="J417"/>
  <c r="K417" s="1"/>
  <c r="J416"/>
  <c r="K416" s="1"/>
  <c r="J415"/>
  <c r="K415" s="1"/>
  <c r="K414" s="1"/>
  <c r="K413"/>
  <c r="J413"/>
  <c r="K412"/>
  <c r="J411"/>
  <c r="K411" s="1"/>
  <c r="J410"/>
  <c r="K410" s="1"/>
  <c r="K408"/>
  <c r="J408"/>
  <c r="K407"/>
  <c r="J407"/>
  <c r="K406"/>
  <c r="J405"/>
  <c r="K405" s="1"/>
  <c r="J404"/>
  <c r="K404" s="1"/>
  <c r="K403" s="1"/>
  <c r="K402"/>
  <c r="J402"/>
  <c r="K401"/>
  <c r="J401"/>
  <c r="K400"/>
  <c r="J400"/>
  <c r="K399"/>
  <c r="J398"/>
  <c r="K398" s="1"/>
  <c r="K397" s="1"/>
  <c r="K396"/>
  <c r="J396"/>
  <c r="K395"/>
  <c r="J395"/>
  <c r="K394"/>
  <c r="J394"/>
  <c r="K393"/>
  <c r="J393"/>
  <c r="K392"/>
  <c r="J391"/>
  <c r="K391" s="1"/>
  <c r="J390"/>
  <c r="K390" s="1"/>
  <c r="J389"/>
  <c r="K389" s="1"/>
  <c r="J388"/>
  <c r="K388" s="1"/>
  <c r="J387"/>
  <c r="K387" s="1"/>
  <c r="J386"/>
  <c r="K386" s="1"/>
  <c r="J385"/>
  <c r="K385" s="1"/>
  <c r="K384" s="1"/>
  <c r="K383"/>
  <c r="J383"/>
  <c r="K382"/>
  <c r="J381"/>
  <c r="K381" s="1"/>
  <c r="K380" s="1"/>
  <c r="J378"/>
  <c r="K378" s="1"/>
  <c r="K377" s="1"/>
  <c r="K376"/>
  <c r="J376"/>
  <c r="K375"/>
  <c r="J374"/>
  <c r="K374" s="1"/>
  <c r="J373"/>
  <c r="K373" s="1"/>
  <c r="J372"/>
  <c r="K372" s="1"/>
  <c r="J371"/>
  <c r="K371" s="1"/>
  <c r="J370"/>
  <c r="K370" s="1"/>
  <c r="J369"/>
  <c r="K369" s="1"/>
  <c r="J368"/>
  <c r="K368" s="1"/>
  <c r="J367"/>
  <c r="K367" s="1"/>
  <c r="J366"/>
  <c r="K366" s="1"/>
  <c r="J365"/>
  <c r="K365" s="1"/>
  <c r="J364"/>
  <c r="K364" s="1"/>
  <c r="J363"/>
  <c r="K363" s="1"/>
  <c r="J362"/>
  <c r="K362" s="1"/>
  <c r="J361"/>
  <c r="K361" s="1"/>
  <c r="J360"/>
  <c r="K360" s="1"/>
  <c r="J359"/>
  <c r="K359" s="1"/>
  <c r="J358"/>
  <c r="K358" s="1"/>
  <c r="J357"/>
  <c r="K357" s="1"/>
  <c r="J356"/>
  <c r="K356" s="1"/>
  <c r="J355"/>
  <c r="K355" s="1"/>
  <c r="J354"/>
  <c r="K354" s="1"/>
  <c r="J353"/>
  <c r="K353" s="1"/>
  <c r="J352"/>
  <c r="K352" s="1"/>
  <c r="J351"/>
  <c r="K351" s="1"/>
  <c r="J350"/>
  <c r="K350" s="1"/>
  <c r="J349"/>
  <c r="K349" s="1"/>
  <c r="J348"/>
  <c r="K348" s="1"/>
  <c r="J347"/>
  <c r="K347" s="1"/>
  <c r="J346"/>
  <c r="K346" s="1"/>
  <c r="J345"/>
  <c r="K345" s="1"/>
  <c r="J344"/>
  <c r="K344" s="1"/>
  <c r="J343"/>
  <c r="K343" s="1"/>
  <c r="J342"/>
  <c r="K342" s="1"/>
  <c r="K340"/>
  <c r="J340"/>
  <c r="K339"/>
  <c r="J339"/>
  <c r="K338"/>
  <c r="J338"/>
  <c r="K337"/>
  <c r="J337"/>
  <c r="K336"/>
  <c r="J336"/>
  <c r="K335"/>
  <c r="J335"/>
  <c r="K334"/>
  <c r="J334"/>
  <c r="K333"/>
  <c r="J333"/>
  <c r="K332"/>
  <c r="J332"/>
  <c r="K331"/>
  <c r="J331"/>
  <c r="K330"/>
  <c r="J330"/>
  <c r="K329"/>
  <c r="J329"/>
  <c r="K328"/>
  <c r="J328"/>
  <c r="K327"/>
  <c r="J327"/>
  <c r="K326"/>
  <c r="J326"/>
  <c r="K325"/>
  <c r="J325"/>
  <c r="K324"/>
  <c r="J324"/>
  <c r="K323"/>
  <c r="J323"/>
  <c r="K322"/>
  <c r="J322"/>
  <c r="K321"/>
  <c r="J321"/>
  <c r="K320"/>
  <c r="J320"/>
  <c r="K319"/>
  <c r="J319"/>
  <c r="K318"/>
  <c r="J318"/>
  <c r="K317"/>
  <c r="J317"/>
  <c r="K316"/>
  <c r="J316"/>
  <c r="K315"/>
  <c r="J315"/>
  <c r="K314"/>
  <c r="J314"/>
  <c r="K313"/>
  <c r="J313"/>
  <c r="K312"/>
  <c r="J312"/>
  <c r="K311"/>
  <c r="J311"/>
  <c r="K310"/>
  <c r="J310"/>
  <c r="K309"/>
  <c r="J309"/>
  <c r="K308"/>
  <c r="J308"/>
  <c r="K307"/>
  <c r="J306"/>
  <c r="K306" s="1"/>
  <c r="K305" s="1"/>
  <c r="K304"/>
  <c r="J304"/>
  <c r="K303"/>
  <c r="J302"/>
  <c r="K302" s="1"/>
  <c r="J301"/>
  <c r="K301" s="1"/>
  <c r="J300"/>
  <c r="K300" s="1"/>
  <c r="K298"/>
  <c r="J298"/>
  <c r="K297"/>
  <c r="J297"/>
  <c r="K296"/>
  <c r="J296"/>
  <c r="K295"/>
  <c r="J295"/>
  <c r="K294"/>
  <c r="J294"/>
  <c r="K293"/>
  <c r="J293"/>
  <c r="K292"/>
  <c r="J292"/>
  <c r="K291"/>
  <c r="J291"/>
  <c r="K290"/>
  <c r="J290"/>
  <c r="K289"/>
  <c r="J289"/>
  <c r="K288"/>
  <c r="J288"/>
  <c r="K287"/>
  <c r="J287"/>
  <c r="K286"/>
  <c r="J286"/>
  <c r="K285"/>
  <c r="J285"/>
  <c r="K284"/>
  <c r="J284"/>
  <c r="K283"/>
  <c r="J283"/>
  <c r="K282"/>
  <c r="J282"/>
  <c r="K281"/>
  <c r="J281"/>
  <c r="K280"/>
  <c r="J280"/>
  <c r="K279"/>
  <c r="J279"/>
  <c r="K278"/>
  <c r="J278"/>
  <c r="K277"/>
  <c r="J277"/>
  <c r="K276"/>
  <c r="J276"/>
  <c r="K275"/>
  <c r="J275"/>
  <c r="K274"/>
  <c r="J274"/>
  <c r="K273"/>
  <c r="J273"/>
  <c r="K272"/>
  <c r="J272"/>
  <c r="K271"/>
  <c r="J271"/>
  <c r="K270"/>
  <c r="J270"/>
  <c r="K269"/>
  <c r="J269"/>
  <c r="K268"/>
  <c r="J268"/>
  <c r="K267"/>
  <c r="J266"/>
  <c r="K266" s="1"/>
  <c r="J265"/>
  <c r="K265" s="1"/>
  <c r="K264" s="1"/>
  <c r="K263"/>
  <c r="J263"/>
  <c r="K262"/>
  <c r="J262"/>
  <c r="K261"/>
  <c r="J261"/>
  <c r="K260"/>
  <c r="J260"/>
  <c r="K259"/>
  <c r="J258"/>
  <c r="K258" s="1"/>
  <c r="J257"/>
  <c r="K257" s="1"/>
  <c r="J256"/>
  <c r="K256" s="1"/>
  <c r="J255"/>
  <c r="K255" s="1"/>
  <c r="K253"/>
  <c r="J253"/>
  <c r="K252"/>
  <c r="J252"/>
  <c r="K251"/>
  <c r="J251"/>
  <c r="K250"/>
  <c r="J250"/>
  <c r="K249"/>
  <c r="J249"/>
  <c r="K248"/>
  <c r="J248"/>
  <c r="K247"/>
  <c r="J247"/>
  <c r="K246"/>
  <c r="J246"/>
  <c r="K245"/>
  <c r="J245"/>
  <c r="K244"/>
  <c r="J244"/>
  <c r="K243"/>
  <c r="J243"/>
  <c r="K242"/>
  <c r="J242"/>
  <c r="K241"/>
  <c r="J240"/>
  <c r="K240" s="1"/>
  <c r="J239"/>
  <c r="K239" s="1"/>
  <c r="J238"/>
  <c r="K238" s="1"/>
  <c r="J237"/>
  <c r="K237" s="1"/>
  <c r="K236" s="1"/>
  <c r="K235"/>
  <c r="J235"/>
  <c r="K234"/>
  <c r="J233"/>
  <c r="K233" s="1"/>
  <c r="J232"/>
  <c r="K232" s="1"/>
  <c r="K230"/>
  <c r="J230"/>
  <c r="K229"/>
  <c r="J229"/>
  <c r="K228"/>
  <c r="J228"/>
  <c r="K227"/>
  <c r="J227"/>
  <c r="K226"/>
  <c r="J226"/>
  <c r="K225"/>
  <c r="J225"/>
  <c r="K224"/>
  <c r="J223"/>
  <c r="K223" s="1"/>
  <c r="J222"/>
  <c r="K222" s="1"/>
  <c r="J221"/>
  <c r="K221" s="1"/>
  <c r="J220"/>
  <c r="K220" s="1"/>
  <c r="J219"/>
  <c r="K219" s="1"/>
  <c r="J218"/>
  <c r="K218" s="1"/>
  <c r="J217"/>
  <c r="K217" s="1"/>
  <c r="J216"/>
  <c r="K216" s="1"/>
  <c r="K215" s="1"/>
  <c r="K214"/>
  <c r="K210" s="1"/>
  <c r="J214"/>
  <c r="K213"/>
  <c r="J213"/>
  <c r="K212"/>
  <c r="J212"/>
  <c r="K211"/>
  <c r="J211"/>
  <c r="J209"/>
  <c r="K209" s="1"/>
  <c r="J208"/>
  <c r="K208" s="1"/>
  <c r="J207"/>
  <c r="K207" s="1"/>
  <c r="J206"/>
  <c r="K206" s="1"/>
  <c r="J205"/>
  <c r="K205" s="1"/>
  <c r="J204"/>
  <c r="K204" s="1"/>
  <c r="J203"/>
  <c r="K203" s="1"/>
  <c r="K201"/>
  <c r="J201"/>
  <c r="K200"/>
  <c r="J200"/>
  <c r="K199"/>
  <c r="J199"/>
  <c r="K198"/>
  <c r="K196"/>
  <c r="J196"/>
  <c r="K195"/>
  <c r="J194"/>
  <c r="K194" s="1"/>
  <c r="J193"/>
  <c r="K193" s="1"/>
  <c r="J192"/>
  <c r="K192" s="1"/>
  <c r="K191" s="1"/>
  <c r="K190"/>
  <c r="J190"/>
  <c r="K189"/>
  <c r="J189"/>
  <c r="K188"/>
  <c r="K186"/>
  <c r="J186"/>
  <c r="K185"/>
  <c r="J184"/>
  <c r="K184" s="1"/>
  <c r="J183"/>
  <c r="K183" s="1"/>
  <c r="J182"/>
  <c r="K182" s="1"/>
  <c r="K180"/>
  <c r="J180"/>
  <c r="K179"/>
  <c r="J178"/>
  <c r="K178" s="1"/>
  <c r="J177"/>
  <c r="K177" s="1"/>
  <c r="J176"/>
  <c r="K176" s="1"/>
  <c r="J175"/>
  <c r="K175" s="1"/>
  <c r="J174"/>
  <c r="K174" s="1"/>
  <c r="J173"/>
  <c r="K173" s="1"/>
  <c r="J172"/>
  <c r="K172" s="1"/>
  <c r="J171"/>
  <c r="K171" s="1"/>
  <c r="J170"/>
  <c r="K170" s="1"/>
  <c r="J169"/>
  <c r="K169" s="1"/>
  <c r="J168"/>
  <c r="K168" s="1"/>
  <c r="K166"/>
  <c r="J166"/>
  <c r="K165"/>
  <c r="J165"/>
  <c r="K164"/>
  <c r="J164"/>
  <c r="K163"/>
  <c r="J163"/>
  <c r="K162"/>
  <c r="J162"/>
  <c r="K161"/>
  <c r="J160"/>
  <c r="K160" s="1"/>
  <c r="J159"/>
  <c r="K159" s="1"/>
  <c r="J158"/>
  <c r="K158" s="1"/>
  <c r="J157"/>
  <c r="K157" s="1"/>
  <c r="J156"/>
  <c r="K156" s="1"/>
  <c r="J155"/>
  <c r="K155" s="1"/>
  <c r="K154" s="1"/>
  <c r="K153"/>
  <c r="J153"/>
  <c r="K152"/>
  <c r="J152"/>
  <c r="K151"/>
  <c r="K149"/>
  <c r="J149"/>
  <c r="K148"/>
  <c r="J148"/>
  <c r="K147"/>
  <c r="J147"/>
  <c r="K146"/>
  <c r="J146"/>
  <c r="K145"/>
  <c r="J145"/>
  <c r="K144"/>
  <c r="J144"/>
  <c r="K143"/>
  <c r="J143"/>
  <c r="K142"/>
  <c r="J142"/>
  <c r="K141"/>
  <c r="J141"/>
  <c r="K140"/>
  <c r="J140"/>
  <c r="K139"/>
  <c r="J138"/>
  <c r="K138" s="1"/>
  <c r="J137"/>
  <c r="K137" s="1"/>
  <c r="J136"/>
  <c r="K136" s="1"/>
  <c r="J135"/>
  <c r="K135" s="1"/>
  <c r="J134"/>
  <c r="K134" s="1"/>
  <c r="J133"/>
  <c r="K133" s="1"/>
  <c r="J132"/>
  <c r="K132" s="1"/>
  <c r="J131"/>
  <c r="K131" s="1"/>
  <c r="J130"/>
  <c r="K130" s="1"/>
  <c r="J129"/>
  <c r="K129" s="1"/>
  <c r="J128"/>
  <c r="K128" s="1"/>
  <c r="J127"/>
  <c r="K127" s="1"/>
  <c r="J126"/>
  <c r="K126" s="1"/>
  <c r="J125"/>
  <c r="K125" s="1"/>
  <c r="J124"/>
  <c r="K124" s="1"/>
  <c r="J123"/>
  <c r="K123" s="1"/>
  <c r="K122" s="1"/>
  <c r="K121"/>
  <c r="J121"/>
  <c r="K120"/>
  <c r="J120"/>
  <c r="K119"/>
  <c r="J119"/>
  <c r="K118"/>
  <c r="K117" s="1"/>
  <c r="J118"/>
  <c r="J116"/>
  <c r="K116" s="1"/>
  <c r="J115"/>
  <c r="K115" s="1"/>
  <c r="J114"/>
  <c r="K114" s="1"/>
  <c r="J113"/>
  <c r="K113" s="1"/>
  <c r="J112"/>
  <c r="K112" s="1"/>
  <c r="J111"/>
  <c r="K111" s="1"/>
  <c r="J110"/>
  <c r="K110" s="1"/>
  <c r="J109"/>
  <c r="K109" s="1"/>
  <c r="K108" s="1"/>
  <c r="K107"/>
  <c r="J107"/>
  <c r="K106"/>
  <c r="J106"/>
  <c r="K105"/>
  <c r="J105"/>
  <c r="K104"/>
  <c r="K103" s="1"/>
  <c r="J104"/>
  <c r="J102"/>
  <c r="K102" s="1"/>
  <c r="J101"/>
  <c r="K101" s="1"/>
  <c r="J100"/>
  <c r="K100" s="1"/>
  <c r="J99"/>
  <c r="K99" s="1"/>
  <c r="J98"/>
  <c r="K98" s="1"/>
  <c r="J97"/>
  <c r="K97" s="1"/>
  <c r="K96" s="1"/>
  <c r="K95"/>
  <c r="J95"/>
  <c r="K94"/>
  <c r="J94"/>
  <c r="K93"/>
  <c r="J93"/>
  <c r="K92"/>
  <c r="J92"/>
  <c r="K91"/>
  <c r="J91"/>
  <c r="K90"/>
  <c r="J90"/>
  <c r="K89"/>
  <c r="J89"/>
  <c r="K88"/>
  <c r="J88"/>
  <c r="K87"/>
  <c r="J86"/>
  <c r="K86" s="1"/>
  <c r="J85"/>
  <c r="K85" s="1"/>
  <c r="J84"/>
  <c r="K84" s="1"/>
  <c r="J83"/>
  <c r="K83" s="1"/>
  <c r="J82"/>
  <c r="K82" s="1"/>
  <c r="J81"/>
  <c r="K81" s="1"/>
  <c r="K79"/>
  <c r="J79"/>
  <c r="K78"/>
  <c r="J78"/>
  <c r="K77"/>
  <c r="J77"/>
  <c r="K76"/>
  <c r="J76"/>
  <c r="K75"/>
  <c r="J75"/>
  <c r="K74"/>
  <c r="J74"/>
  <c r="K73"/>
  <c r="J73"/>
  <c r="K72"/>
  <c r="J72"/>
  <c r="K71"/>
  <c r="J71"/>
  <c r="K70"/>
  <c r="J70"/>
  <c r="K69"/>
  <c r="J69"/>
  <c r="K68"/>
  <c r="J68"/>
  <c r="K67"/>
  <c r="K66" s="1"/>
  <c r="J67"/>
  <c r="J65"/>
  <c r="K65" s="1"/>
  <c r="J64"/>
  <c r="K64" s="1"/>
  <c r="J63"/>
  <c r="K63" s="1"/>
  <c r="J62"/>
  <c r="K62" s="1"/>
  <c r="J61"/>
  <c r="K61" s="1"/>
  <c r="K60" s="1"/>
  <c r="K59"/>
  <c r="J59"/>
  <c r="K58"/>
  <c r="J58"/>
  <c r="K57"/>
  <c r="J57"/>
  <c r="K56"/>
  <c r="J56"/>
  <c r="K55"/>
  <c r="J55"/>
  <c r="K54"/>
  <c r="J54"/>
  <c r="K53"/>
  <c r="J53"/>
  <c r="K52"/>
  <c r="K51" s="1"/>
  <c r="J52"/>
  <c r="J50"/>
  <c r="K50" s="1"/>
  <c r="J49"/>
  <c r="K49" s="1"/>
  <c r="J48"/>
  <c r="K48" s="1"/>
  <c r="J47"/>
  <c r="K47" s="1"/>
  <c r="J46"/>
  <c r="K46" s="1"/>
  <c r="K44"/>
  <c r="J44"/>
  <c r="K43"/>
  <c r="K42" s="1"/>
  <c r="J43"/>
  <c r="J39"/>
  <c r="K39" s="1"/>
  <c r="K38" s="1"/>
  <c r="K37"/>
  <c r="J37"/>
  <c r="K36"/>
  <c r="J36"/>
  <c r="K35"/>
  <c r="J35"/>
  <c r="K34"/>
  <c r="J34"/>
  <c r="K33"/>
  <c r="J33"/>
  <c r="K32"/>
  <c r="J32"/>
  <c r="K31"/>
  <c r="J31"/>
  <c r="K30"/>
  <c r="J30"/>
  <c r="K29"/>
  <c r="J29"/>
  <c r="K28"/>
  <c r="J28"/>
  <c r="K27"/>
  <c r="J27"/>
  <c r="K26"/>
  <c r="J26"/>
  <c r="K25"/>
  <c r="J25"/>
  <c r="K24"/>
  <c r="J24"/>
  <c r="K23"/>
  <c r="J23"/>
  <c r="K22"/>
  <c r="J22"/>
  <c r="K21"/>
  <c r="J20"/>
  <c r="K20" s="1"/>
  <c r="J19"/>
  <c r="K19" s="1"/>
  <c r="J16"/>
  <c r="K16" s="1"/>
  <c r="K15" s="1"/>
  <c r="K14"/>
  <c r="J14"/>
  <c r="K13"/>
  <c r="K11"/>
  <c r="K10" s="1"/>
  <c r="J11"/>
  <c r="K4"/>
  <c r="B25" i="2"/>
  <c r="B24"/>
  <c r="B23"/>
  <c r="B22"/>
  <c r="B21"/>
  <c r="B20"/>
  <c r="B19"/>
  <c r="B18"/>
  <c r="B17"/>
  <c r="B16"/>
  <c r="B15"/>
  <c r="B14"/>
  <c r="B13"/>
  <c r="B12"/>
  <c r="B11"/>
  <c r="B10"/>
  <c r="B9"/>
  <c r="B8"/>
  <c r="A2"/>
  <c r="H10" i="4" l="1"/>
  <c r="J10"/>
  <c r="L10"/>
  <c r="N10"/>
  <c r="P10"/>
  <c r="R10"/>
  <c r="T10"/>
  <c r="V10"/>
  <c r="X10"/>
  <c r="G13"/>
  <c r="G56" s="1"/>
  <c r="I13"/>
  <c r="I56" s="1"/>
  <c r="K13"/>
  <c r="K56" s="1"/>
  <c r="M13"/>
  <c r="M56" s="1"/>
  <c r="O13"/>
  <c r="O56" s="1"/>
  <c r="Q13"/>
  <c r="Q56" s="1"/>
  <c r="S13"/>
  <c r="S56" s="1"/>
  <c r="U13"/>
  <c r="U56" s="1"/>
  <c r="W13"/>
  <c r="W56" s="1"/>
  <c r="H16"/>
  <c r="J16"/>
  <c r="L16"/>
  <c r="N16"/>
  <c r="P16"/>
  <c r="R16"/>
  <c r="T16"/>
  <c r="V16"/>
  <c r="G20"/>
  <c r="I20"/>
  <c r="K20"/>
  <c r="M20"/>
  <c r="O20"/>
  <c r="Q20"/>
  <c r="S20"/>
  <c r="U20"/>
  <c r="W20"/>
  <c r="H23"/>
  <c r="J23"/>
  <c r="L23"/>
  <c r="N23"/>
  <c r="P23"/>
  <c r="R23"/>
  <c r="T23"/>
  <c r="V23"/>
  <c r="G26"/>
  <c r="I26"/>
  <c r="K26"/>
  <c r="M26"/>
  <c r="O26"/>
  <c r="Q26"/>
  <c r="S26"/>
  <c r="U26"/>
  <c r="W26"/>
  <c r="H29"/>
  <c r="J29"/>
  <c r="L29"/>
  <c r="N29"/>
  <c r="P29"/>
  <c r="R29"/>
  <c r="T29"/>
  <c r="V29"/>
  <c r="G32"/>
  <c r="I32"/>
  <c r="K32"/>
  <c r="M32"/>
  <c r="O32"/>
  <c r="Q32"/>
  <c r="S32"/>
  <c r="U32"/>
  <c r="W32"/>
  <c r="H36"/>
  <c r="J36"/>
  <c r="L36"/>
  <c r="N36"/>
  <c r="P36"/>
  <c r="R36"/>
  <c r="T36"/>
  <c r="V36"/>
  <c r="G39"/>
  <c r="I39"/>
  <c r="K39"/>
  <c r="M39"/>
  <c r="O39"/>
  <c r="Q39"/>
  <c r="S39"/>
  <c r="U39"/>
  <c r="W39"/>
  <c r="H42"/>
  <c r="J42"/>
  <c r="L42"/>
  <c r="N42"/>
  <c r="P42"/>
  <c r="R42"/>
  <c r="T42"/>
  <c r="V42"/>
  <c r="G45"/>
  <c r="I45"/>
  <c r="K45"/>
  <c r="M45"/>
  <c r="O45"/>
  <c r="Q45"/>
  <c r="S45"/>
  <c r="U45"/>
  <c r="W45"/>
  <c r="H48"/>
  <c r="J48"/>
  <c r="L48"/>
  <c r="N48"/>
  <c r="P48"/>
  <c r="R48"/>
  <c r="T48"/>
  <c r="V48"/>
  <c r="G52"/>
  <c r="I52"/>
  <c r="K52"/>
  <c r="M52"/>
  <c r="O52"/>
  <c r="Q52"/>
  <c r="S52"/>
  <c r="U52"/>
  <c r="W52"/>
  <c r="H55"/>
  <c r="J55"/>
  <c r="L55"/>
  <c r="N55"/>
  <c r="P55"/>
  <c r="R55"/>
  <c r="T55"/>
  <c r="V55"/>
  <c r="X55"/>
  <c r="H13"/>
  <c r="J13"/>
  <c r="L13"/>
  <c r="N13"/>
  <c r="P13"/>
  <c r="R13"/>
  <c r="T13"/>
  <c r="V13"/>
  <c r="H20"/>
  <c r="J20"/>
  <c r="L20"/>
  <c r="N20"/>
  <c r="P20"/>
  <c r="R20"/>
  <c r="T20"/>
  <c r="V20"/>
  <c r="H26"/>
  <c r="J26"/>
  <c r="L26"/>
  <c r="N26"/>
  <c r="P26"/>
  <c r="R26"/>
  <c r="T26"/>
  <c r="V26"/>
  <c r="H32"/>
  <c r="J32"/>
  <c r="L32"/>
  <c r="N32"/>
  <c r="P32"/>
  <c r="R32"/>
  <c r="T32"/>
  <c r="V32"/>
  <c r="H39"/>
  <c r="J39"/>
  <c r="L39"/>
  <c r="N39"/>
  <c r="P39"/>
  <c r="R39"/>
  <c r="T39"/>
  <c r="V39"/>
  <c r="H45"/>
  <c r="J45"/>
  <c r="L45"/>
  <c r="N45"/>
  <c r="P45"/>
  <c r="R45"/>
  <c r="T45"/>
  <c r="V45"/>
  <c r="H52"/>
  <c r="J52"/>
  <c r="L52"/>
  <c r="N52"/>
  <c r="P52"/>
  <c r="R52"/>
  <c r="T52"/>
  <c r="V52"/>
  <c r="M55"/>
  <c r="O55"/>
  <c r="Q55"/>
  <c r="S55"/>
  <c r="U55"/>
  <c r="K12" i="5"/>
  <c r="K18"/>
  <c r="K17" s="1"/>
  <c r="K45"/>
  <c r="K80"/>
  <c r="K167"/>
  <c r="K150" s="1"/>
  <c r="K181"/>
  <c r="K187"/>
  <c r="K202"/>
  <c r="K231"/>
  <c r="K254"/>
  <c r="K299"/>
  <c r="K341"/>
  <c r="K409"/>
  <c r="K442"/>
  <c r="K464"/>
  <c r="K472"/>
  <c r="K504"/>
  <c r="K563"/>
  <c r="K516" s="1"/>
  <c r="K575"/>
  <c r="K607"/>
  <c r="K621"/>
  <c r="K594" s="1"/>
  <c r="K627"/>
  <c r="K641"/>
  <c r="K654"/>
  <c r="K662"/>
  <c r="K670"/>
  <c r="K677"/>
  <c r="K689"/>
  <c r="K695"/>
  <c r="K707"/>
  <c r="K794"/>
  <c r="K830"/>
  <c r="K843"/>
  <c r="K858"/>
  <c r="K888"/>
  <c r="K914"/>
  <c r="K41"/>
  <c r="K197"/>
  <c r="K379"/>
  <c r="K637"/>
  <c r="K820"/>
  <c r="K947"/>
  <c r="K958"/>
  <c r="K986"/>
  <c r="K1002"/>
  <c r="K1018"/>
  <c r="K1239"/>
  <c r="K1134" s="1"/>
  <c r="K1275"/>
  <c r="K1326"/>
  <c r="K1433"/>
  <c r="U57" i="4" l="1"/>
  <c r="Q57"/>
  <c r="M57"/>
  <c r="I57"/>
  <c r="W57"/>
  <c r="S57"/>
  <c r="O57"/>
  <c r="K57"/>
  <c r="G58"/>
  <c r="G59" s="1"/>
  <c r="G57"/>
  <c r="V56"/>
  <c r="R56"/>
  <c r="N56"/>
  <c r="J56"/>
  <c r="X56"/>
  <c r="T56"/>
  <c r="P56"/>
  <c r="L56"/>
  <c r="H56"/>
  <c r="K957" i="5"/>
  <c r="K956" s="1"/>
  <c r="K913"/>
  <c r="K688" s="1"/>
  <c r="K515" s="1"/>
  <c r="K441"/>
  <c r="K40" s="1"/>
  <c r="K1431" s="1"/>
  <c r="H58" i="4" l="1"/>
  <c r="H57"/>
  <c r="P57"/>
  <c r="X57"/>
  <c r="N57"/>
  <c r="V57"/>
  <c r="L57"/>
  <c r="T57"/>
  <c r="J57"/>
  <c r="R57"/>
  <c r="H59" l="1"/>
  <c r="I58"/>
  <c r="I59" l="1"/>
  <c r="J58"/>
  <c r="J59" l="1"/>
  <c r="K58"/>
  <c r="K59" l="1"/>
  <c r="L58"/>
  <c r="L59" l="1"/>
  <c r="M58"/>
  <c r="M59" l="1"/>
  <c r="N58"/>
  <c r="N59" l="1"/>
  <c r="O58"/>
  <c r="O59" l="1"/>
  <c r="P58"/>
  <c r="P59" l="1"/>
  <c r="Q58"/>
  <c r="Q59" l="1"/>
  <c r="R58"/>
  <c r="R59" l="1"/>
  <c r="S58"/>
  <c r="S59" l="1"/>
  <c r="T58"/>
  <c r="T59" l="1"/>
  <c r="U58"/>
  <c r="U59" l="1"/>
  <c r="V58"/>
  <c r="V59" l="1"/>
  <c r="W58"/>
  <c r="W59" l="1"/>
  <c r="X58"/>
  <c r="X59" s="1"/>
</calcChain>
</file>

<file path=xl/sharedStrings.xml><?xml version="1.0" encoding="utf-8"?>
<sst xmlns="http://schemas.openxmlformats.org/spreadsheetml/2006/main" count="7847" uniqueCount="2229">
  <si>
    <t>PROGRAMA DE ACELERAÇÃO DO CRESCIMENTO - PAC 2 GRUPO IV</t>
  </si>
  <si>
    <t>AMPLIAÇÃO DO SISTEMA DE ESGOTAMENTO SANITÁRIO DA CIDADE DE MARABÁ/PA</t>
  </si>
  <si>
    <t>ITEM</t>
  </si>
  <si>
    <t>SERVIÇOS</t>
  </si>
  <si>
    <t>R$</t>
  </si>
  <si>
    <t>%</t>
  </si>
  <si>
    <t>4.1</t>
  </si>
  <si>
    <t>4.2</t>
  </si>
  <si>
    <t>4.3</t>
  </si>
  <si>
    <t>4.4</t>
  </si>
  <si>
    <t>4.5</t>
  </si>
  <si>
    <t>5.1</t>
  </si>
  <si>
    <t>5.2</t>
  </si>
  <si>
    <t>5.3</t>
  </si>
  <si>
    <t>5.4</t>
  </si>
  <si>
    <t>5.5</t>
  </si>
  <si>
    <t>6.1</t>
  </si>
  <si>
    <t>6.2</t>
  </si>
  <si>
    <t>TOTAL</t>
  </si>
  <si>
    <t>MATERIAIS E EQUIPAMENTOS ESPECIAIS</t>
  </si>
  <si>
    <t>BANCO DE DADOS USADOS NESTE ORÇAMENTO:</t>
  </si>
  <si>
    <t>1. Sinapi http://www.cef.com.br</t>
  </si>
  <si>
    <t>2. Orse http://www.cehop.se.gov.br/orse/</t>
  </si>
  <si>
    <t>3. Seinfra http://www.seinfra.ce.gov.br/index.php/downloads/category</t>
  </si>
  <si>
    <t>CT Nº. 424.416-85</t>
  </si>
  <si>
    <t>ORÇAMENTO GERAL - PROGRAMA DE ACELERAÇÃO DO CRESCIMENTO - PAC 2 GRUPO IV</t>
  </si>
  <si>
    <t>B.D.I.</t>
  </si>
  <si>
    <t>MÃO-DE-OBRA/ SERVIÇOS / INSUMO</t>
  </si>
  <si>
    <t>S</t>
  </si>
  <si>
    <t>FORNECIMENTO DE INSUMO</t>
  </si>
  <si>
    <t>I</t>
  </si>
  <si>
    <t>EQUIPAMENTO ESPECIAL</t>
  </si>
  <si>
    <t>E</t>
  </si>
  <si>
    <t>SINAPI JUNHO/2019 SEM DESONERAÇÃO</t>
  </si>
  <si>
    <t>TABELA REF.</t>
  </si>
  <si>
    <t>CÓD. REF.</t>
  </si>
  <si>
    <t>BDI</t>
  </si>
  <si>
    <t>TIPO      S/I</t>
  </si>
  <si>
    <t>UNID.</t>
  </si>
  <si>
    <t>VALORES A SEREM LICITADOS</t>
  </si>
  <si>
    <t>S/E</t>
  </si>
  <si>
    <t>Quant.</t>
  </si>
  <si>
    <t>Preço Unit. S/ B.D.I.</t>
  </si>
  <si>
    <t>Preço Unit. C/ B.D.I.</t>
  </si>
  <si>
    <t>Total C/ BDI</t>
  </si>
  <si>
    <t>ADMINISTRAÇÃO LOCAL</t>
  </si>
  <si>
    <t>1.1</t>
  </si>
  <si>
    <t>COMPOSIÇÃO</t>
  </si>
  <si>
    <t>ADMINISTRAÇÃO LOCAL DE OBRA</t>
  </si>
  <si>
    <t>UN</t>
  </si>
  <si>
    <t>MOBILIZAÇÃO E DESMOBILIZAÇÃO DA OBRA</t>
  </si>
  <si>
    <t>2.1</t>
  </si>
  <si>
    <t>MOBILIZAÇÃO DA OBRA</t>
  </si>
  <si>
    <t>2.1.1</t>
  </si>
  <si>
    <t>2.2</t>
  </si>
  <si>
    <t>DESMOBILIZAÇÃO DA OBRA</t>
  </si>
  <si>
    <t>2.2.1</t>
  </si>
  <si>
    <t>DESMOBILIZAÇÃO  DA OBRA</t>
  </si>
  <si>
    <t>CANTEIRO DE OBRA</t>
  </si>
  <si>
    <t>3.1</t>
  </si>
  <si>
    <t>SERVIÇOS PRELIMINARES</t>
  </si>
  <si>
    <t>3.1.1</t>
  </si>
  <si>
    <t>SINAPI</t>
  </si>
  <si>
    <t>CAPINA E LIMPEZA MANUAL DE TERRENO</t>
  </si>
  <si>
    <t>M2</t>
  </si>
  <si>
    <t>3.1.2</t>
  </si>
  <si>
    <t>LOCACAO CONVENCIONAL DE OBRA, UTILIZANDO GABARITO DE TÁBUAS CORRIDAS PONTALETADAS A CADA 2,00M -  2 UTILIZAÇÕES. AF_10/2018</t>
  </si>
  <si>
    <t>M</t>
  </si>
  <si>
    <t>3.2</t>
  </si>
  <si>
    <t>BARRACÃO DE OBRAS</t>
  </si>
  <si>
    <t>3.2.1</t>
  </si>
  <si>
    <t>EXECUÇÃO DE ESCRITÓRIO EM CANTEIRO DE OBRA EM CHAPA DE MADEIRA COMPENSADA, NÃO INCLUSO MOBILIÁRIO E EQUIPAMENTOS. AF_02/2016</t>
  </si>
  <si>
    <t>3.2.2</t>
  </si>
  <si>
    <t>EXECUÇÃO DE ALMOXARIFADO EM CANTEIRO DE OBRA EM CHAPA DE MADEIRA COMPENSADA, INCLUSO PRATELEIRAS. AF_02/2016</t>
  </si>
  <si>
    <t>3.2.3</t>
  </si>
  <si>
    <t>EXECUÇÃO DE REFEITÓRIO EM CANTEIRO DE OBRA EM CHAPA DE MADEIRA COMPENSADA, NÃO INCLUSO MOBILIÁRIO E EQUIPAMENTOS. AF_02/2016</t>
  </si>
  <si>
    <t>3.2.4</t>
  </si>
  <si>
    <t>EXECUÇÃO DE SANITÁRIO E VESTIÁRIO EM CANTEIRO DE OBRA EM CHAPA DE MADEIRA COMPENSADA, NÃO INCLUSO MOBILIÁRIO. AF_02/2016</t>
  </si>
  <si>
    <t>3.2.5</t>
  </si>
  <si>
    <t>EXECUÇÃO DE DEPÓSITO EM CANTEIRO DE OBRA EM CHAPA DE MADEIRA COMPENSADA, NÃO INCLUSO MOBILIÁRIO. AF_04/2016</t>
  </si>
  <si>
    <t>3.2.6</t>
  </si>
  <si>
    <t>EXECUÇÃO DE CENTRAL DE FÔRMAS, PRODUÇÃO DE ARGAMASSA OU CONCRETO EM CANTEIRO DE OBRA, NÃO INCLUSO MOBILIÁRIO E EQUIPAMENTOS. AF_04/2016</t>
  </si>
  <si>
    <t>3.2.7</t>
  </si>
  <si>
    <t>EXECUÇÃO DE CENTRAL DE ARMADURA EM CANTEIRO DE OBRA, NÃO INCLUSO MOBILIÁRIO E EQUIPAMENTOS. AF_04/2016</t>
  </si>
  <si>
    <t>3.2.8</t>
  </si>
  <si>
    <t>EXECUÇÃO DE GUARITA EM CANTEIRO DE OBRA EM CHAPA DE MADEIRA COMPENSADA, NÃO INCLUSO MOBILIÁRIO. AF_04/2016</t>
  </si>
  <si>
    <t>3.2.9</t>
  </si>
  <si>
    <t>EXECUÇÃO DE RESERVATÓRIO ELEVADO DE ÁGUA (2000 LITROS) EM CANTEIRO DE OBRA, APOIADO EM ESTRUTURA DE MADEIRA. AF_02/2016</t>
  </si>
  <si>
    <t>3.2.10</t>
  </si>
  <si>
    <t>TANQUE SÉPTICO CIRCULAR, EM CONCRETO PRÉ-MOLDADO, DIÂMETRO INTERNO = 2,38 M, ALTURA INTERNA = 2,50 M, VOLUME ÚTIL: 10009,8 L (PARA 69 CONTRIBUINTES). AF_05/2018</t>
  </si>
  <si>
    <t>3.2.11</t>
  </si>
  <si>
    <t>SUMIDOURO RETANGULAR, EM ALVENARIA COM TIJOLOS CERÂMICOS MACIÇOS, DIMENSÕES INTERNAS: 1,6 X 3,4 X 3,0 M, ÁREA DE INFILTRAÇÃO: 32,9 M² (PARA 13 CONTRIBUINTES). AF_05/2018</t>
  </si>
  <si>
    <t>3.2.12</t>
  </si>
  <si>
    <t>ENTRADA PROVISORIA DE ENERGIA ELETRICA AEREA TRIFASICA 40A EM POSTE MADEIRA</t>
  </si>
  <si>
    <t>3.2.13</t>
  </si>
  <si>
    <t>CARGA MANUAL DE ENTULHO EM CAMINHAO BASCULANTE 6 M3</t>
  </si>
  <si>
    <t>M3</t>
  </si>
  <si>
    <t>3.2.14</t>
  </si>
  <si>
    <t>TRANSPORTE COM CAMINHÃO BASCULANTE DE 10 M3, EM VIA URBANA PAVIMENTADA, DMT ATÉ 30 KM (UNIDADE: M3XKM). AF_12/2016</t>
  </si>
  <si>
    <t>M3XKM</t>
  </si>
  <si>
    <t>3.2.15</t>
  </si>
  <si>
    <t>PLACA DE OBRA EM CHAPA DE ACO GALVANIZADO</t>
  </si>
  <si>
    <t>3.2.16</t>
  </si>
  <si>
    <t>TAPUME DE CHAPA DE MADEIRA COMPENSADA, E= 6MM, COM PINTURA A CAL E REAPROVEITAMENTO DE 2X</t>
  </si>
  <si>
    <t>3.3</t>
  </si>
  <si>
    <t>Manutenção do Canteiro de Obras</t>
  </si>
  <si>
    <t>3.3.1</t>
  </si>
  <si>
    <t>MANUTENÇÃO DE BARRACÃO DE OBRA</t>
  </si>
  <si>
    <t>MÊS</t>
  </si>
  <si>
    <t>REDE DE ESGOTAMENTO SANITÁRIO BACIA F</t>
  </si>
  <si>
    <t/>
  </si>
  <si>
    <t>REDE COLETORA CONVENCIONAL F</t>
  </si>
  <si>
    <t>4.1.1</t>
  </si>
  <si>
    <t>4.1.1.1</t>
  </si>
  <si>
    <t>LOCAÇÃO DE REDE DE ÁGUA OU ESGOTO. AF_10/2018</t>
  </si>
  <si>
    <t>4.1.1.2</t>
  </si>
  <si>
    <t>CADASTRO DE ADUTORAS. COLETORES E INTERCEPTORES, INCLUSIVE DESENHISTA</t>
  </si>
  <si>
    <t>4.1.2</t>
  </si>
  <si>
    <t>SINALIZAÇÃO</t>
  </si>
  <si>
    <t>4.1.2.1</t>
  </si>
  <si>
    <t>SINALIZAÇÃO DE VALAS COM PLACAS INDICATIVAS, INCLUSIVE REMOÇÃO E TRANSPORTE AO LONGO DA OBRA</t>
  </si>
  <si>
    <t>4.1.2.2</t>
  </si>
  <si>
    <t>SINALIZACAO DE TRANSITO - NOTURNA</t>
  </si>
  <si>
    <t>4.1.2.3</t>
  </si>
  <si>
    <t>TAPUME EM MADEIRA COM TELA PLÁSTICA FABRICADA EM POLIETILENO - H = 1,20 M</t>
  </si>
  <si>
    <t>4.1.2.4</t>
  </si>
  <si>
    <t>PASSADICOS COM TABUAS DE MADEIRA PARA PEDESTRES</t>
  </si>
  <si>
    <t>4.1.2.5</t>
  </si>
  <si>
    <t>PASSADICOS COM TABUAS DE MADEIRA PARA VEICULOS</t>
  </si>
  <si>
    <t>4.1.3</t>
  </si>
  <si>
    <t>MOVIMENTO DE TERRA E ROCHA</t>
  </si>
  <si>
    <t>4.1.3.1</t>
  </si>
  <si>
    <t>ESCAVAÇÃO MANUAL DE VALA COM PROFUNDIDADE MENOR OU IGUAL A 1,30 M. AF_03/2016</t>
  </si>
  <si>
    <t>4.1.3.2</t>
  </si>
  <si>
    <t>ESCAVACAO MECANICA DE VALA EM MATERIAL DE 2A. CATEGORIA ATE 2 M DE PROFUNDIDADE COM UTILIZACAO DE ESCAVADEIRA HIDRAULICA</t>
  </si>
  <si>
    <t>4.1.3.3</t>
  </si>
  <si>
    <t>ESCAVACAO MECANICA DE VALA EM MATERIAL 2A. CATEGORIA DE 2,01 ATE 4,00 M DE PROFUNDIDADE COM UTILIZACAO DE ESCAVADEIRA HIDRAULICA</t>
  </si>
  <si>
    <t>4.1.3.4</t>
  </si>
  <si>
    <t>ESCAVACAO MECANICA DE VALA EM MATERIAL 2A. CATEGORIA DE 4,01 ATE 6,00 M DE PROFUNDIDADE COM UTILIZACAO DE ESCAVADEIRA HIDRAULICA</t>
  </si>
  <si>
    <t>4.1.3.5</t>
  </si>
  <si>
    <t>REATERRO DE VALAS / CAVAS, COMPACTADA A MAÇO, EM CAMADAS DE ATÉ 30 CM</t>
  </si>
  <si>
    <t>4.1.3.6</t>
  </si>
  <si>
    <t>REATERRO APILOADO EM CAMADAS 0,20M, UTILIZANDO MATERIAL ARGILO-ARENOSO ADQUIRIDO EM JAZIDA, JÁ CONSIDERANDO UM ACRÉSCIMO DE 25% NO VOLUME DO MATERIAL ADQUIRIDO, NÃO CONSIDERANDO O TRANSPORTE ATÉ O REATERRO</t>
  </si>
  <si>
    <t>4.1.3.7</t>
  </si>
  <si>
    <t>LASTRO DE AREIA MEDIA / ENVOLTÓRIA</t>
  </si>
  <si>
    <t>4.1.3.8</t>
  </si>
  <si>
    <t>PREPARO DE FUNDO DE VALA COM LARGURA MENOR QUE 1,5 M, EM LOCAL COM NÍVEL BAIXO DE INTERFERÊNCIA. AF_06/2016</t>
  </si>
  <si>
    <t>4.1.4</t>
  </si>
  <si>
    <t>TRANSPORTE E CARGA DE SOLO</t>
  </si>
  <si>
    <t>4.1.4.1</t>
  </si>
  <si>
    <t>CARGA E DESCARGA MECANIZADAS DE ENTULHO EM CAMINHAO BASCULANTE 6 M3</t>
  </si>
  <si>
    <t>4.1.4.2</t>
  </si>
  <si>
    <t>4.1.4.3</t>
  </si>
  <si>
    <t>ESPALHAMENTO DE MATERIAL EM BOTA FORA, COM UTILIZACAO DE TRATOR DE ESTEIRAS DE 165 HP</t>
  </si>
  <si>
    <t>4.1.4.4</t>
  </si>
  <si>
    <t>CARGA, MANOBRAS E DESCARGA DE AREIA, BRITA, PEDRA DE MAO E SOLOS COM CAMINHAO BASCULANTE 6 M3 (DESCARGA LIVRE)</t>
  </si>
  <si>
    <t>4.1.4.5</t>
  </si>
  <si>
    <t>4.1.5</t>
  </si>
  <si>
    <t>ESTRUTURAS COMPLEMENTARES</t>
  </si>
  <si>
    <t>4.1.5.1</t>
  </si>
  <si>
    <t>(COMPOSIÇÃO REPRESENTATIVA) POÇO DE VISITA CIRCULAR PARA ESGOTO, EM CONCRETO PRÉ-MOLDADO, DIÂMETRO INTERNO = 1,0 M, PROFUNDIDADE ATÉ 1,50 M, EXCLUINDO TAMPÃO. AF_04/2018</t>
  </si>
  <si>
    <t>4.1.5.2</t>
  </si>
  <si>
    <t>FORNECIMENTO E ASSENTAMENTO DE TAMPÃO ARTICULADO EM F°F° PARA PV'S, DN=600MM, CARGA 12,5 TON. DIMENSIONADO CONFORME NBR 10158</t>
  </si>
  <si>
    <t>4.1.5.3</t>
  </si>
  <si>
    <t>(COMPOSIÇÃO REPRESENTATIVA) POÇO DE VISITA CIRCULAR PARA ESGOTO, EM CONCRETO PRÉ-MOLDADO, DIÂMETRO INTERNO = 1,0 M, PROFUNDIDADE DE 1,50 A 2,00 M, EXCLUINDO TAMPÃO. AF_04/2018</t>
  </si>
  <si>
    <t>4.1.5.4</t>
  </si>
  <si>
    <t>(COMPOSIÇÃO REPRESENTATIVA) POÇO DE VISITA CIRCULAR PARA ESGOTO, EM CONCRETO PRÉ-MOLDADO, DIÂMETRO INTERNO = 1,0 M, PROFUNDIDADE DE 2,00 A 2,50 M, EXCLUINDO TAMPÃO. AF_04/2018</t>
  </si>
  <si>
    <t>4.1.5.5</t>
  </si>
  <si>
    <t>(COMPOSIÇÃO REPRESENTATIVA) POÇO DE VISITA CIRCULAR PARA ESGOTO, EM CONCRETO PRÉ-MOLDADO, DIÂMETRO INTERNO = 1,0 M, PROFUNDIDADE DE 2,50 A 3,00 M, EXCLUINDO TAMPÃO. AF_04/2018</t>
  </si>
  <si>
    <t>4.1.5.6</t>
  </si>
  <si>
    <t>(COMPOSIÇÃO REPRESENTATIVA) POÇO DE VISITA CIRCULAR PARA ESGOTO, EM CONCRETO PRÉ-MOLDADO, DIÂMETRO INTERNO = 1,0 M, PROFUNDIDADE DE 3,00 A 3,50 M, EXCLUINDO TAMPÃO. AF_04/2018</t>
  </si>
  <si>
    <t>4.1.5.7</t>
  </si>
  <si>
    <t>POCO DE VISITA PARA REDE DE ESG. SANIT., EM ANEIS DE CONCRETO, DIÂMETRO = 60CM E 110CM, PROF = 380CM, EXCLUINDO TAMPAO FERRO FUNDIDO</t>
  </si>
  <si>
    <t>4.1.5.8</t>
  </si>
  <si>
    <t>POCO DE VISITA PARA REDE DE ESG. SANIT., EM ANEIS DE CONCRETO, DIÂMETRO = 60CM E 110CM, PROF = 440CM, EXCLUINDO TAMPAO FERRO FUNDIDO.</t>
  </si>
  <si>
    <t>4.1.5.9</t>
  </si>
  <si>
    <t>POCO DE VISITA PARA REDE DE ESG. SANIT., EM ANEIS DE CONCRETO, DIÂMETRO = 60CM E 110CM, PROF = 470CM, EXCLUINDO TAMPAO FERRO FUNDIDO.</t>
  </si>
  <si>
    <t>4.1.5.10</t>
  </si>
  <si>
    <t>POCO DE VISITA PARA REDE DE ESG. SANIT., EM ANEIS DE CONCRETO, DIÂMETRO = 60CM E 110CM, PROF = 500CM, EXCLUINDO TAMPAO FERRO FUNDIDO.</t>
  </si>
  <si>
    <t>4.1.5.11</t>
  </si>
  <si>
    <t>POCO DE VISITA PARA REDE DE ESG. SANIT., EM ANEIS DE CONCRETO, DIÂMETRO = 60CM E 110CM, PROF = 560CM, EXCLUINDO TAMPAO FERRO FUNDIDO.</t>
  </si>
  <si>
    <t>4.1.5.12</t>
  </si>
  <si>
    <t>BASE DE APOIO PARA PV OU PI EM CONCRETO ARMADO FCK 18 MPA , INCLUINDO LANÇAMENTO</t>
  </si>
  <si>
    <t>4.1.5.13</t>
  </si>
  <si>
    <t>LASTRO DE BRITA</t>
  </si>
  <si>
    <t>4.1.6</t>
  </si>
  <si>
    <t>SERVIÇOS COMPLEMENTARES</t>
  </si>
  <si>
    <t>4.1.6.1</t>
  </si>
  <si>
    <t>ESCORAMENTO DE VALAS CONTINUO</t>
  </si>
  <si>
    <t>4.1.6.2</t>
  </si>
  <si>
    <t>ESCORAMENTO DE VALAS COM PRANCHOES METALICOS - AREA CRAVADA - (REF. COMP SINAPI AGOS.2017)</t>
  </si>
  <si>
    <t>4.1.6.3</t>
  </si>
  <si>
    <t>ESGOTAMENTO COM MOTO-BOMBA AUTOESCOVANTE</t>
  </si>
  <si>
    <t>H</t>
  </si>
  <si>
    <t>4.1.6.4</t>
  </si>
  <si>
    <t>REBAIXAMENTO DE LENÇOL FREÁTICO COM PONTEIRAS FILTRANTES EM VALAS ATÉ 6,00 METROS</t>
  </si>
  <si>
    <t>4.1.6.5</t>
  </si>
  <si>
    <t>4.1.6.6</t>
  </si>
  <si>
    <t>4.1.7</t>
  </si>
  <si>
    <t>FORNECIMENTO DE TUBOS, PEÇAS E CONEXÕES</t>
  </si>
  <si>
    <t>4.1.7.1</t>
  </si>
  <si>
    <t>TUBO COLETOR DE ESGOTO, PVC, JEI, DN 150 MM  (NBR 7362)</t>
  </si>
  <si>
    <t xml:space="preserve">M     </t>
  </si>
  <si>
    <t>4.1.7.2</t>
  </si>
  <si>
    <t>TUBO COLETOR DE ESGOTO PVC, JEI, DN 200 MM (NBR 7362)</t>
  </si>
  <si>
    <t>4.1.7.3</t>
  </si>
  <si>
    <t>TUBO COLETOR DE ESGOTO PVC, JEI, DN 250 MM (NBR 7362)</t>
  </si>
  <si>
    <t>4.1.7.4</t>
  </si>
  <si>
    <t>TUBO COLETOR DE ESGOTO PVC, JEI, DN 300 MM (NBR 7362)</t>
  </si>
  <si>
    <t>4.1.7.5</t>
  </si>
  <si>
    <t>TUBO COLETOR DE ESGOTO PVC, JEI, DN 350 MM (NBR 7362)</t>
  </si>
  <si>
    <t>4.1.7.6</t>
  </si>
  <si>
    <t>TUBO COLETOR DE ESGOTO PVC, JEI, DN 400 MM (NBR 7362)</t>
  </si>
  <si>
    <t>4.1.7.7</t>
  </si>
  <si>
    <t>SEINFRA</t>
  </si>
  <si>
    <t>TUBO FoFo CILÍNDRICO P/ ESGOTO DN  300, L = 5800mm</t>
  </si>
  <si>
    <t>4.1.7.8</t>
  </si>
  <si>
    <t>TUBO FoFo CILÍNDRICO P/ ESGOTO DN  800, L = 6800mm</t>
  </si>
  <si>
    <t>4.1.8</t>
  </si>
  <si>
    <t>FORNECIMENTO DE ACESSÓRIOS PARA TUBOS, PEÇAS E CONEXÕES</t>
  </si>
  <si>
    <t>4.1.8.1</t>
  </si>
  <si>
    <t>ANEL BORRACHA, PARA TUBO PVC, REDE COLETOR ESGOTO, DN 150 MM (NBR 7362)</t>
  </si>
  <si>
    <t xml:space="preserve">UN    </t>
  </si>
  <si>
    <t>4.1.8.2</t>
  </si>
  <si>
    <t>ANEL BORRACHA, PARA TUBO PVC, REDE COLETOR ESGOTO, DN 200 MM (NBR 7362)</t>
  </si>
  <si>
    <t>4.1.8.3</t>
  </si>
  <si>
    <t>ANEL BORRACHA, PARA TUBO PVC, REDE COLETOR ESGOTO, DN 250 MM (NBR 7362)</t>
  </si>
  <si>
    <t>4.1.8.4</t>
  </si>
  <si>
    <t>ANEL BORRACHA, PARA TUBO, PVC REDE COLETOR ESGOTO, DN 300 MM (NBR 7362)</t>
  </si>
  <si>
    <t>4.1.8.5</t>
  </si>
  <si>
    <t>ANEL BORRACHA, PARA TUBO PVC, REDE COLETOR ESGOTO, DN 350 MM (NBR 7362)</t>
  </si>
  <si>
    <t>4.1.8.6</t>
  </si>
  <si>
    <t>ANEL BORRACHA, PARA TUBO PVC, REDE COLETOR ESGOTO, DN 400 MM (NBR 7362)</t>
  </si>
  <si>
    <t>4.1.9</t>
  </si>
  <si>
    <t>FORNECIMENTO DE TUBOS EM CONCRETO ARMADO</t>
  </si>
  <si>
    <t>4.1.9.1</t>
  </si>
  <si>
    <t>TUBO CONCRETO ARMADO, CLASSE EA-3, PB JE, DN 500 MM, PARA ESGOTO SANITARIO (NBR 8890)</t>
  </si>
  <si>
    <t>4.1.9.2</t>
  </si>
  <si>
    <t>TUBO CONCRETO ARMADO, CLASSE EA-3, PB JE, DN 600 MM, PARA ESGOTO SANITARIO (NBR 8890)</t>
  </si>
  <si>
    <t>4.1.9.3</t>
  </si>
  <si>
    <t>TUBO CONCRETO ARMADO, CLASSE EA-3, PB JE, DN 700 MM, PARA ESGOTO SANITARIO (NBR 8890)</t>
  </si>
  <si>
    <t>4.1.9.4</t>
  </si>
  <si>
    <t>TUBO CONCRETO ARMADO, CLASSE EA-3, PB JE, DN 800 MM, PARA ESGOTO SANITARIO (NBR 8890)</t>
  </si>
  <si>
    <t>4.1.10</t>
  </si>
  <si>
    <t>ASSENTAMENTO E MONTAGEM DE MATERIAS</t>
  </si>
  <si>
    <t>4.1.10.1</t>
  </si>
  <si>
    <t>ASSENTAMENTO DE TUBO DE PVC PARA REDE COLETORA DE ESGOTO DE PAREDE MACIÇA, DN 150 MM, JUNTA ELÁSTICA, INSTALADO EM LOCAL COM NÍVEL BAIXO DE INTERFERÊNCIAS (NÃO INCLUI FORNECIMENTO). AF_06/2015</t>
  </si>
  <si>
    <t>4.1.10.2</t>
  </si>
  <si>
    <t>ASSENTAMENTO DE TUBO DE PVC PARA REDE COLETORA DE ESGOTO DE PAREDE MACIÇA, DN 200 MM, JUNTA ELÁSTICA, INSTALADO EM LOCAL COM NÍVEL BAIXO DE INTERFERÊNCIAS (NÃO INCLUI FORNECIMENTO). AF_06/2015</t>
  </si>
  <si>
    <t>4.1.10.3</t>
  </si>
  <si>
    <t>ASSENTAMENTO DE TUBO DE PVC PARA REDE COLETORA DE ESGOTO DE PAREDE MACIÇA, DN 250 MM, JUNTA ELÁSTICA, INSTALADO EM LOCAL COM NÍVEL BAIXO DE INTERFERÊNCIAS (NÃO INCLUI FORNECIMENTO). AF_06/2015</t>
  </si>
  <si>
    <t>4.1.10.4</t>
  </si>
  <si>
    <t>ASSENTAMENTO DE TUBO DE PVC PARA REDE COLETORA DE ESGOTO DE PAREDE MACIÇA, DN 300 MM, JUNTA ELÁSTICA, INSTALADO EM LOCAL COM NÍVEL BAIXO DE INTERFERÊNCIAS (NÃO INCLUI FORNECIMENTO). AF_06/2015</t>
  </si>
  <si>
    <t>4.1.10.5</t>
  </si>
  <si>
    <t>ASSENTAMENTO DE TUBO DE PVC PARA REDE COLETORA DE ESGOTO DE PAREDE MACIÇA, DN 350 MM, JUNTA ELÁSTICA, INSTALADO EM LOCAL COM NÍVEL BAIXO DE INTERFERÊNCIAS (NÃO INCLUI FORNECIMENTO). AF_06/2015</t>
  </si>
  <si>
    <t>4.1.10.6</t>
  </si>
  <si>
    <t>ASSENTAMENTO DE TUBO DE PVC PARA REDE COLETORA DE ESGOTO DE PAREDE MACIÇA, DN 400 MM, JUNTA ELÁSTICA, INSTALADO EM LOCAL COM NÍVEL BAIXO DE INTERFERÊNCIAS (NÃO INCLUI FORNECIMENTO). AF_06/2015</t>
  </si>
  <si>
    <t>4.1.10.7</t>
  </si>
  <si>
    <t>ASSENTAMENTO DE TUBO DE FERRO FUNDIDO PARA REDE DE ÁGUA, DN 300 MM, JUNTA ELÁSTICA, INSTALADO EM LOCAL COM NÍVEL BAIXO DE INTERFERÊNCIAS (NÃO INCLUI FORNECIMENTO). AF_11/2017</t>
  </si>
  <si>
    <t>4.1.10.8</t>
  </si>
  <si>
    <t>ASSENTAMENTO DE TUBO DE FERRO FUNDIDO PARA REDE DE ÁGUA, DN 800 MM, JUNTA ELÁSTICA, INSTALADO EM LOCAL COM NÍVEL BAIXO DE INTERFERÊNCIAS (NÃO INCLUI FORNECIMENTO). AF_11/2017</t>
  </si>
  <si>
    <t>4.1.11</t>
  </si>
  <si>
    <t>ASSENTAMENTO E MONTAGEM DE MATERIAIS EM CONCRETO ARMADO</t>
  </si>
  <si>
    <t>4.1.11.1</t>
  </si>
  <si>
    <t>ASSENTAMENTO DE TUBO DE CONCRETO PARA REDES COLETORAS DE ESGOTO SANITÁRIO, DIÂMETRO DE 500 MM, JUNTA ELÁSTICA, INSTALADO EM LOCAL COM BAIXO NÍVEL DE INTERFERÊNCIAS (NÃO INCLUI FORNECIMENTO). AF_12/2015</t>
  </si>
  <si>
    <t>4.1.11.2</t>
  </si>
  <si>
    <t>ASSENTAMENTO DE TUBO DE CONCRETO PARA REDES COLETORAS DE ESGOTO SANITÁRIO, DIÂMETRO DE 600 MM, JUNTA ELÁSTICA, INSTALADO EM LOCAL COM BAIXO NÍVEL DE INTERFERÊNCIAS (NÃO INCLUI FORNECIMENTO). AF_12/2015</t>
  </si>
  <si>
    <t>4.1.11.3</t>
  </si>
  <si>
    <t>ASSENTAMENTO DE TUBO DE CONCRETO PARA REDES COLETORAS DE ESGOTO SANITÁRIO, DIÂMETRO DE 700 MM, JUNTA ELÁSTICA, INSTALADO EM LOCAL COM BAIXO NÍVEL DE INTERFERÊNCIAS (NÃO INCLUI FORNECIMENTO). AF_12/2015</t>
  </si>
  <si>
    <t>4.1.11.4</t>
  </si>
  <si>
    <t>ASSENTAMENTO DE TUBO DE CONCRETO PARA REDES COLETORAS DE ESGOTO SANITÁRIO, DIÂMETRO DE 800 MM, JUNTA ELÁSTICA, INSTALADO EM LOCAL COM BAIXO NÍVEL DE INTERFERÊNCIAS (NÃO INCLUI FORNECIMENTO). AF_12/2015</t>
  </si>
  <si>
    <t>4.1.12</t>
  </si>
  <si>
    <t>TRANSPORTE DE TUBOS, PEÇAS E CONEXÕES</t>
  </si>
  <si>
    <t>4.1.12.1</t>
  </si>
  <si>
    <t>CARGA E DESCARGA DE TUBOS PVC RIGÍDO / RPVC, DN ATE 350 MM</t>
  </si>
  <si>
    <t>4.1.12.2</t>
  </si>
  <si>
    <t>TRANSPORTE DE TUBOS DE PVC DN 150</t>
  </si>
  <si>
    <t>4.1.12.3</t>
  </si>
  <si>
    <t>TRANSPORTE DE TUBOS DE PVC DN 200 - (REF. COMP SINAPI AGOS.2017)</t>
  </si>
  <si>
    <t>4.1.12.4</t>
  </si>
  <si>
    <t>TRANSPORTE DE TUBOS DE PVC DN 250 -  (REF. COMP SINAPI AGOS.2017)</t>
  </si>
  <si>
    <t>4.1.12.5</t>
  </si>
  <si>
    <t>TRANSPORTE DE TUBOS DE PVC DN 300 - (REF. COMP SINAPI AGOS.2017)</t>
  </si>
  <si>
    <t>4.1.12.6</t>
  </si>
  <si>
    <t>TRANSPORTE DE TUBOS DE PVC DN 350 - (REF. COMP SINAPI AGOS.2017)</t>
  </si>
  <si>
    <t>4.1.12.7</t>
  </si>
  <si>
    <t>CARGA E DESCARGA DE TUBOS PVC RIGÍDO / RPVC, DN DE 400 MM</t>
  </si>
  <si>
    <t>4.1.12.8</t>
  </si>
  <si>
    <t>TRANSPORTE DE TUBOS DE PVC DN 400 - (REF. COMP SINAPI AGOS.2017)</t>
  </si>
  <si>
    <t>4.1.12.9</t>
  </si>
  <si>
    <t>CARGA E DESCARGA DE TUBOS DE CONCRETO CLASSE A-3 DN500MM</t>
  </si>
  <si>
    <t>4.1.12.10</t>
  </si>
  <si>
    <t>CARGA E DESCARGA DE TUBOS DE CONCRETO CLASSE A-3 DN600MM</t>
  </si>
  <si>
    <t>4.1.12.11</t>
  </si>
  <si>
    <t>CARGA E DESCARGA DE TUBOS DE CONCRETO CLASSE A-3 DN700MM</t>
  </si>
  <si>
    <t>4.1.12.12</t>
  </si>
  <si>
    <t>CARGA E DESCARGA DE TUBOS DE CONCRETO CLASSE A-3 DN800MM</t>
  </si>
  <si>
    <t>4.1.12.13</t>
  </si>
  <si>
    <t>TRANSPORTE PARA TUBOS EM CONCRETO CLASSE A-3 DN 500MM DMT=10,00KM</t>
  </si>
  <si>
    <t>4.1.12.14</t>
  </si>
  <si>
    <t>TRANSPORTE PARA TUBOS EM CONCRETO CLASSE A-3 DN 600MM DMT=10,00KM</t>
  </si>
  <si>
    <t>4.1.12.15</t>
  </si>
  <si>
    <t>TRANSPORTE PARA TUBOS EM CONCRETO CLASSE A-3 DN 700MM DMT=10,00KM</t>
  </si>
  <si>
    <t>4.1.12.16</t>
  </si>
  <si>
    <t>TRANSPORTE PARA TUBOS EM CONCRETO CLASSE A-3 DN 800MM DMT=10,00KM</t>
  </si>
  <si>
    <t>4.1.13</t>
  </si>
  <si>
    <t>DEMOLIÇÃO E RECOMPOSIÇÃO DE PAVIMENTOS</t>
  </si>
  <si>
    <t>4.1.13.1</t>
  </si>
  <si>
    <t>DEMOLIÇÃO DE PAVIMENTAÇÃO ASFÁLTICA COM UTILIZAÇÃO DE MARTELO PERFURADOR, ESPESSURA ATÉ 15 CM, EXCLUSIVE CARGA E TRANSPORTE</t>
  </si>
  <si>
    <t>4.1.13.2</t>
  </si>
  <si>
    <t>PAVIMENTAÇÃO COM CONCRETO BETUMINOSO USINADO A QUENTE(CBUQ),CAP 50/70 COM APLICAÇÃO MANUAL,  EXCLUSIVE TRANSPORTE</t>
  </si>
  <si>
    <t>4.1.13.3</t>
  </si>
  <si>
    <t>PINTURA DE LIGACAO COM EMULSAO RR-2C</t>
  </si>
  <si>
    <t>4.1.13.4</t>
  </si>
  <si>
    <t>EXECUÇÃO DE IMPRIMAÇÃO COM ASFALTO DILUÍDO CM-30. AF_09/2017</t>
  </si>
  <si>
    <t>4.1.13.5</t>
  </si>
  <si>
    <t>BASE DE SOLO ESTABILIZADO SEM MISTURA, COMPACTACAO 100% PROCTOR NORMAL, EXCLUSIVE ESCAVACAO, CARGA E TRANSPORTE DO SOLO - (REF. COMP SINAPI AGOS.2017)</t>
  </si>
  <si>
    <t>4.1.13.6</t>
  </si>
  <si>
    <t>CARGA, MANOBRAS E DESCARGA DE MISTURA BETUMINOSA A QUENTE, COM CAMINHAO BASCULANTE 6 M3</t>
  </si>
  <si>
    <t>T</t>
  </si>
  <si>
    <t>4.1.13.7</t>
  </si>
  <si>
    <t>TRANSPORTE COM CAMINHÃO BASCULANTE 10 M3 DE MASSA ASFALTICA PARA PAVIMENTAÇÃO URBANA</t>
  </si>
  <si>
    <t>4.1.13.8</t>
  </si>
  <si>
    <t>4.1.13.9</t>
  </si>
  <si>
    <t>4.1.13.10</t>
  </si>
  <si>
    <t>BACIA F - RAMAIS PREDIAIS - LIGAÇÕES DOMICILIARES</t>
  </si>
  <si>
    <t>4.2.1</t>
  </si>
  <si>
    <t>4.2.1.1</t>
  </si>
  <si>
    <t>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t>
  </si>
  <si>
    <t>4.2.1.2</t>
  </si>
  <si>
    <t>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t>
  </si>
  <si>
    <t>4.2.2</t>
  </si>
  <si>
    <t>4.2.2.1</t>
  </si>
  <si>
    <t>SELIM COMPACTO EM PVC, SEM TRAVA,  DN 200 X 100 MM, PARA REDE COLETORA ESGOTO (NBR 10569)</t>
  </si>
  <si>
    <t>4.2.2.2</t>
  </si>
  <si>
    <t>COTAÇÃO</t>
  </si>
  <si>
    <t>SELIM PVC, SOLDAVEL, SEM TRAVAS, JE, 90 GRAUS,  DN 250 X 100 MM, PARA REDE COLETORA ESGOTO (NBR 10569)</t>
  </si>
  <si>
    <t>4.2.2.3</t>
  </si>
  <si>
    <t>SELIM COMPACTO EM PVC, SEM TRAVAS,  DN 300 X 100 MM, PARA REDE COLETORA ESGOTO (NBR 10569)</t>
  </si>
  <si>
    <t>4.2.2.4</t>
  </si>
  <si>
    <t>SELIM PVC 90 GR COM TRAVAS NBR10569 PARA REDE COLETORA DE ESGOTO DN(350 X 100)MM</t>
  </si>
  <si>
    <t>4.2.2.5</t>
  </si>
  <si>
    <t>SELIM PVC 90 GR COM TRAVAS NBR10569 PARA REDE COLETORA DE ESGOTO DN(400 X 100)MM</t>
  </si>
  <si>
    <t>4.2.2.6</t>
  </si>
  <si>
    <t>ANEL BORRACHA, PARA TUBO PVC, REDE COLETOR ESGOTO, DN 100 MM (NBR 7362)</t>
  </si>
  <si>
    <t>4.2.3</t>
  </si>
  <si>
    <t>ASSENTAMENTO DE MATERIAL HIDRÁULICO</t>
  </si>
  <si>
    <t>4.2.3.1</t>
  </si>
  <si>
    <t>10% MATERIAL</t>
  </si>
  <si>
    <t>SELIM PVC 90G ELASTICO NBR 10569 P/ REDE COLET ESG DN 200X100MM</t>
  </si>
  <si>
    <t>4.2.3.2</t>
  </si>
  <si>
    <t>SELIM PVC 90G ELASTICO NBR 10569 P/ REDE COLET ESG DN 250X100MM</t>
  </si>
  <si>
    <t>4.2.3.3</t>
  </si>
  <si>
    <t>SELIM PVC, SOLDAVEL, SEM TRAVAS, JE, 90 GRAUS,  DN 300 X 100 MM, PARA REDE COLETORA ESGOTO (NBR 10569)</t>
  </si>
  <si>
    <t>4.2.3.4</t>
  </si>
  <si>
    <t>4.2.3.5</t>
  </si>
  <si>
    <t>4.2.4</t>
  </si>
  <si>
    <t>SERVIÇOS COMPLEMENTARES PARA EXECUÇÃO DE RAMAL PREDIAL</t>
  </si>
  <si>
    <t>4.2.4.1</t>
  </si>
  <si>
    <t>DEMOLICAO DE CONCRETO SIMPLES</t>
  </si>
  <si>
    <t>4.2.4.2</t>
  </si>
  <si>
    <t>4.2.4.3</t>
  </si>
  <si>
    <t>EXECUÇÃO DE PASSEIO (CALÇADA) OU PISO DE CONCRETO COM CONCRETO MOLDADO IN LOCO, FEITO EM OBRA, ACABAMENTO CONVENCIONAL, ESPESSURA 8 CM, ARMADO. AF_07/2016</t>
  </si>
  <si>
    <t>4.2.4.4</t>
  </si>
  <si>
    <t>4.2.4.5</t>
  </si>
  <si>
    <t>4.2.4.6</t>
  </si>
  <si>
    <t>4.2.4.7</t>
  </si>
  <si>
    <t>ASSENTAMENTO DE GUIA (MEIO-FIO) EM TRECHO RETO, CONFECCIONADA EM CONCRETO PRÉ-FABRICADO, DIMENSÕES 100X15X13X30 CM (COMPRIMENTO X BASE INFERIOR X BASE SUPERIOR X ALTURA), PARA VIAS URBANAS (USO VIÁRIO). AF_06/2016</t>
  </si>
  <si>
    <t>4.2.4.8</t>
  </si>
  <si>
    <t>EXECUÇÃO DE SARJETA DE CONCRETO USINADO, MOLDADA  IN LOCO  EM TRECHO RETO, 45 CM BASE X 15 CM ALTURA. AF_06/2016</t>
  </si>
  <si>
    <t>4.2.4.9</t>
  </si>
  <si>
    <t>ENTUPIMENTO DE FOSSA/SUMIDOURO</t>
  </si>
  <si>
    <t>4.2.4.10</t>
  </si>
  <si>
    <t>4.2.4.11</t>
  </si>
  <si>
    <t>4.2.5</t>
  </si>
  <si>
    <t>4.2.5.1</t>
  </si>
  <si>
    <t>TRANSPORTE DE TUBOS DE PVC DN 100</t>
  </si>
  <si>
    <t>4.2.6</t>
  </si>
  <si>
    <t>LIMPEZA FINAL DA OBRA (BOTA FORA)</t>
  </si>
  <si>
    <t>4.2.6.1</t>
  </si>
  <si>
    <t>4.2.6.2</t>
  </si>
  <si>
    <t>4.2.6.3</t>
  </si>
  <si>
    <t>4.2.7</t>
  </si>
  <si>
    <t>4.2.7.1</t>
  </si>
  <si>
    <t>CADASTRO DE LIGAÇÕES PREDIAIS, INCLUSIVE DESENHISTA</t>
  </si>
  <si>
    <t>BACIA F - LIGAÇÕES INTRADOMICILIARES</t>
  </si>
  <si>
    <t>4.3.1</t>
  </si>
  <si>
    <t>4.3.1.1</t>
  </si>
  <si>
    <t>CAIXA DE GORDURA SIMPLES, CIRCULAR, EM CONCRETO PRÉ-MOLDADO, DIÂMETRO INTERNO = 0,4 M, ALTURA INTERNA = 0,4 M. AF_05/2018</t>
  </si>
  <si>
    <t>4.3.1.2</t>
  </si>
  <si>
    <t>CAIXA PARA LIGAÇÃO PREDIAL DE ESGOTO SANITÁRIO, PRE-MOLDADA DE CONCRETO ARMADO, DIÂMETRO DE 0,40M COM 0,41 M &lt;= H &lt; =0,80M, INCLUINDO FORNECIMENTO E ASSENTAMENTO DE TAMPA E BASE EM CONCRETO SIMPLES</t>
  </si>
  <si>
    <t>4.3.2</t>
  </si>
  <si>
    <t>LIGAÇÕES INTRA-DOMICILIARES</t>
  </si>
  <si>
    <t>4.3.2.1</t>
  </si>
  <si>
    <t>LIGAÇÃO DOMICILIAR DE ESGOTO DN 100MM, DA CASA ATÉ A CAIXA, COMPOSTO POR 10,0M TUBO DE PVC ESGOTO PREDIAL DN 100MM E CAIXA DE ALVENARIA COM TAMPA DE CONCRETO - FORNECIMENTO E INSTALAÇÃO</t>
  </si>
  <si>
    <t>4.3.2.2</t>
  </si>
  <si>
    <t>4.3.2.3</t>
  </si>
  <si>
    <t>EXECUÇÃO DE PASSEIO (CALÇADA) OU PISO DE CONCRETO COM CONCRETO MOLDADO IN LOCO, FEITO EM OBRA, ACABAMENTO CONVENCIONAL, NÃO ARMADO. AF_07/2016</t>
  </si>
  <si>
    <t>4.3.3</t>
  </si>
  <si>
    <t>4.3.3.1</t>
  </si>
  <si>
    <t>ESTAÇÃO ELEVATÓRIA DE ESGOTO F</t>
  </si>
  <si>
    <t>4.4.1</t>
  </si>
  <si>
    <t>4.4.1.1</t>
  </si>
  <si>
    <t>LOCACAO CONVENCIONAL DE OBRA, ATRAVÉS DE GABARITO DE TABUAS CORRIDAS PONTALETADAS A CADA 1,50M, SEM REAPROVEITAMENTO</t>
  </si>
  <si>
    <t>4.4.1.2</t>
  </si>
  <si>
    <t>FORNECIMENTO E CRAVAÇÃO DE ESTACA PRANCHA PARA CONTENÇÃO DE SOLO</t>
  </si>
  <si>
    <t>4.4.1.3</t>
  </si>
  <si>
    <t>CADASTRO DE OBRAS CIVIS</t>
  </si>
  <si>
    <t>4.4.2</t>
  </si>
  <si>
    <t>4.4.2.1</t>
  </si>
  <si>
    <t>ESCAVAÇÃO MECANIZADA DE VALAS - ESGOTO - EM SOLO DE 1ª CATEGORIA EXECUTADA ENTRE AS PROFUNDIDADES DE 0,00 A 2,00M</t>
  </si>
  <si>
    <t>4.4.2.2</t>
  </si>
  <si>
    <t>ESCAVAÇÃO  MECANIZADA COM  ESCAVADEIRA  HIDRAULICA EM  POÇOS  /CAVAS  EM  SOLO  1ª  CATEGORIA PROFUNDIDADE 2,01 A 4,00M</t>
  </si>
  <si>
    <t>4.4.2.3</t>
  </si>
  <si>
    <t>ESCAVAÇÃO  MECANIZADA  COM  ESCAVADEIRA  HIDRAULICA  EM  POÇOS  /CAVAS  EM  SOLO  MOLE/LAMA PROFUNDIDADE 4,01 A 6,00M COM REDUTOR DE PRODUTIVIDADE</t>
  </si>
  <si>
    <t>4.4.2.4</t>
  </si>
  <si>
    <t>ESCAVAÇÃO  MECANIZADA  COM  ESCAVADEIRA  HIDRAULICA  EM  POÇOS  /CAVAS  EM  SOLO  MOLE/LAMA PROFUNDIDADE 6,01 A 8,00M COM REDUTOR DE PRODUTIVIDADE</t>
  </si>
  <si>
    <t>4.4.2.5</t>
  </si>
  <si>
    <t>ESCAVAÇÃO MANUAL DE VALAS. AF_03/2016</t>
  </si>
  <si>
    <t>4.4.2.6</t>
  </si>
  <si>
    <t>REATERRO E COMPACTACAO MECANICO DE VALA COM COMPACTADOR MANUAL TIPO SOQUETE VIBRATORIO</t>
  </si>
  <si>
    <t>4.4.2.7</t>
  </si>
  <si>
    <t>REATERRO DE VALA COM MATERIAL GRANULAR DE EMPRESTIMO ADENSADO E VIBRADO</t>
  </si>
  <si>
    <t>4.4.3</t>
  </si>
  <si>
    <t>TRANSPORTE E CARGA DE SOLO E ROCHA</t>
  </si>
  <si>
    <t>4.4.3.1</t>
  </si>
  <si>
    <t>CARGA E TRANSPORTE MANUAL HORIZONTAL EM CARRO DE MÃO, DE MATERIAIS A GRANEL, PARA DISTÂNCIAS ATÉ 30M</t>
  </si>
  <si>
    <t>4.4.3.2</t>
  </si>
  <si>
    <t>4.4.3.3</t>
  </si>
  <si>
    <t>4.4.3.4</t>
  </si>
  <si>
    <t>4.4.4</t>
  </si>
  <si>
    <t>FUNDAÇÃO</t>
  </si>
  <si>
    <t>4.4.4.1</t>
  </si>
  <si>
    <t>ESTACA RAIZ D=310MM, CRAVADA EM SOLO</t>
  </si>
  <si>
    <t>4.4.4.2</t>
  </si>
  <si>
    <t>ARRASAMENTO MECANICO DE ESTACA DE CONCRETO ARMADO, DIAMETROS DE 101 CM A 150 CM. AF_11/2016</t>
  </si>
  <si>
    <t>4.4.4.3</t>
  </si>
  <si>
    <t>CONCRETO MAGRO PARA LASTRO, TRAÇO 1:4,5:4,5 (CIMENTO/ AREIA MÉDIA/ BRITA 1)  - PREPARO MECÂNICO COM BETONEIRA 400 L. AF_07/2016</t>
  </si>
  <si>
    <t>4.4.4.4</t>
  </si>
  <si>
    <t>MONTAGEM E DESMONTAGEM DE FÔRMA DE PILARES RETANGULARES E ESTRUTURAS SIMILARES COM ÁREA MÉDIA DAS SEÇÕES MAIOR QUE 0,25 M², PÉ-DIREITO SIMPLES, EM CHAPA DE MADEIRA COMPENSADA RESINADA, 4 UTILIZAÇÕES. AF_12/2015</t>
  </si>
  <si>
    <t>4.4.4.5</t>
  </si>
  <si>
    <t>ARMAÇÃO DE ESTRUTURAS DE CONCRETO ARMADO, EXCETO VIGAS, PILARES, LAJES E FUNDAÇÕES, UTILIZANDO AÇO CA-50 DE 12,5 MM - MONTAGEM. AF_12/2015</t>
  </si>
  <si>
    <t>KG</t>
  </si>
  <si>
    <t>4.4.4.6</t>
  </si>
  <si>
    <t>MONTAGEM E DESMONTAGEM DE FÔRMA DE PILARES RETANGULARES E ESTRUTURAS SIMILARES COM ÁREA MÉDIA DAS SEÇÕES MAIOR QUE 0,25 M², PÉ-DIREITO SIMPLES, EM CHAPA DE MADEIRA COMPENSADA PLASTIFICADA, 10 UTILIZAÇÕES. AF_12/2015</t>
  </si>
  <si>
    <t>4.4.4.7</t>
  </si>
  <si>
    <t>CONCRETO ESTRUTURAL FCK=40MPA,COM CIMENTO PORTLAND POZOLANICO CP IV- 32, INCLUINDO, FORNECIMENTO, LANÇAMENTO EM FORMA,ESPALHAMENTO, TRANSPORTE E ADENSAMENTO MECÂNICO</t>
  </si>
  <si>
    <t>4.4.4.8</t>
  </si>
  <si>
    <t>REBAIXAMENTO DE LENÇOL FREÁTICO POR CONJUNTO MOTOR-BOMBA COM PONTEIRAS FILTRANTES EM POÇOS, CAVAS , ESTÁGIO SIMPLES, CRAVAÇÃO DE PONTEIRA E TUBULAÇÃO DE INTERLIGAÇÃO</t>
  </si>
  <si>
    <t>4.4.5</t>
  </si>
  <si>
    <t>ESTRUTURA</t>
  </si>
  <si>
    <t>4.4.5.1</t>
  </si>
  <si>
    <t>EXECUCAO DE CIMBRAMENTO PARA ESCORAMENTO DE FORMAS ELEVADAS DE MADEIRA (LAJES E VIGAS), ACIMA DE 3,30 M DE PE DIREITO, COM PONTALETES (8,0 X 8,0 CM) DE MADEIRA DE LEI 1A QUALIDADE E PECAS DE MADEIRA DE 2,5 X 10,0 CM DE 2A QUALIDADE, NAO APARELHADA.</t>
  </si>
  <si>
    <t>4.4.5.2</t>
  </si>
  <si>
    <t>4.4.5.3</t>
  </si>
  <si>
    <t>ARMAÇÃO DE ESTRUTURAS DE CONCRETO ARMADO, EXCETO VIGAS, PILARES, LAJES E FUNDAÇÕES PROFUNDAS (DE EDIFÍCIOS DE MÚLTIPLOS PAVIMENTOS, EDIFICAÇÃO TÉRREA OU SOBRADO), UTILIZANDO AÇO CA-50 DE 12,5 MM - MONTAGEM. AF_12/2015</t>
  </si>
  <si>
    <t>4.4.5.4</t>
  </si>
  <si>
    <t>ARMACAO ACO CA-50 DIAM.16,0 (5/8) À 25,0MM (1) - FORNECIMENTO/ CORTE(PERDA DE 10%) / DOBRA / COLOCAÇÃO.</t>
  </si>
  <si>
    <t>4.4.5.5</t>
  </si>
  <si>
    <t>ARMACAO DE ACO CA-60 DIAM. 3,4 A 6,0MM.- FORNECIMENTO / CORTE (C/PERDA DE 10%) / DOBRA / COLOCAÇÃO.</t>
  </si>
  <si>
    <t>4.4.5.6</t>
  </si>
  <si>
    <t>4.4.6</t>
  </si>
  <si>
    <t>IMPERMEABILIZAÇÃO</t>
  </si>
  <si>
    <t>4.4.6.1</t>
  </si>
  <si>
    <t>APLICAÇÃO DE IMPERMEABILIZANTE À BASE DE POLIURETANO VEGETAL, ISENTO DE SOLVENTES, COM BAIXO TEOR DE VOC, BI-COMPONENTE, TIPO VITPOLI ECO OU SIMILAR  (CONSUMO DE 2,0 KG/M2), INCLUSIVE IMPRIMAÇÃO COM COM VITPOLI ECO PRIMER OU SIMILAR  (CONSUMO DE 0,50 KG/M2), ESTRUTURADO COM TELA DE POLIESTER MANTEX OU SIMILAR. INCLUSIVE CAMADA DE PROTECAO MECANICA DE SUPERFICIE COM ARGAMASSA DE CIMENTO E AREIA, TRACO 1:3, E=2 CM</t>
  </si>
  <si>
    <t>4.4.6.2</t>
  </si>
  <si>
    <t>PINTURA PARA PROTEÇÃO DE SUPERFÍCIES COM HIDROFUGANTE SILICONE OU SIMILAR, 02 DEMÃOS</t>
  </si>
  <si>
    <t>4.4.7</t>
  </si>
  <si>
    <t xml:space="preserve">ALVENARIA </t>
  </si>
  <si>
    <t>4.4.7.1</t>
  </si>
  <si>
    <t>ALVENARIA DE VEDAÇÃO DE BLOCOS CERÂMICOS FURADOS NA HORIZONTAL DE 9X19X19CM (ESPESSURA 9CM) DE PAREDES COM ÁREA LÍQUIDA MAIOR OU IGUAL A 6M² COM VÃOS E ARGAMASSA DE ASSENTAMENTO COM PREPARO EM BETONEIRA. AF_06/2014</t>
  </si>
  <si>
    <t>4.4.8</t>
  </si>
  <si>
    <t>REVESTIMENTOS</t>
  </si>
  <si>
    <t>4.4.8.1</t>
  </si>
  <si>
    <t>ARGAMASSA TRAÇO 1:3 (CIMENTO E AREIA GROSSA) PARA CHAPISCO CONVENCIONAL, PREPARO MANUAL. AF_06/2014</t>
  </si>
  <si>
    <t>4.4.8.2</t>
  </si>
  <si>
    <t>ARGAMASSA TRAÇO 1:1:6 (CIMENTO, CAL E AREIA MÉDIA) PARA EMBOÇO/MASSA ÚNICA/ASSENTAMENTO DE ALVENARIA DE VEDAÇÃO, PREPARO MANUAL. AF_06/2014</t>
  </si>
  <si>
    <t>4.4.8.3</t>
  </si>
  <si>
    <t>REBOCO - MASSA ÚNICA, PARA RECEBIMENTO DE PINTURA, EM ARGAMASSA TRAÇO 1:2:8, PREPARO MECÂNICO COM BETONEIRA 400L, APLICADA MANUALMENTE EM FACES INTERNAS DE PAREDES, ESPESSURA DE 20MM, COM EXECUÇÃO DE TALISCAS. AF_06/2014</t>
  </si>
  <si>
    <t>4.4.8.4</t>
  </si>
  <si>
    <t>AZULEJO 20X20 CM, 1A QUALIDADE, ASSENTADO COM ARGAMASSA PRE-FABRICADA DE CIMENTO COLANTE, JUNTAS A PRUMO, INCLUINDO SERVIÇO DE REJUNTAMENTO COM CIMENTO BRANCO</t>
  </si>
  <si>
    <t>4.4.9</t>
  </si>
  <si>
    <t>COBERTURA</t>
  </si>
  <si>
    <t>4.4.9.1</t>
  </si>
  <si>
    <t>ESTRUTURA PARA TELHA EM ACO, ANCORADA EM LAJE OU PAREDE</t>
  </si>
  <si>
    <t>4.4.9.2</t>
  </si>
  <si>
    <t>FORNECIMENTO E INSTALAÇÃO DE TELHA METÁLICA TERMOACÚSTICAS TRAPEZOIDAL INCLUSO ACESSORIOS DE FIXAÇÃO E VEDAÇÃO</t>
  </si>
  <si>
    <t>4.4.9.3</t>
  </si>
  <si>
    <t>CALHA 2" EM CHAPA DE FERRO GALVANIZADO 26 # 0,50, FIXADA COM PARAFUSO E BUCHA DE 6 MM A CADA 0,50 M E REBITE PARA REPUXO COM VEDAÇÃO EM SILICONE, INCLUSIVE 01 DEMÃO DE PINTURA ATIFERRUGINOSA (AO REDOR DO DOMO).</t>
  </si>
  <si>
    <t>4.4.9.4</t>
  </si>
  <si>
    <t>RUFO EM CHAPA DE FERRO GALVANIZADO 26#0,50, FIXADO COM PARAFUSO E BUCHA DE 6 MM, A CADA 0,50 M, VEDAÇÃO EM SILICONE, INCLUSIVE 01 DEMÃO DE PINTURA ATIFERRUGINOSA (DOMO).</t>
  </si>
  <si>
    <t>4.4.9.5</t>
  </si>
  <si>
    <t>CALHA EM CHAPA DE FERRO GALVANIZADO COM JUNTA DE DILATAÇÃO, INCLUSIVE 01 DEMÃO DE PINTURA ATIFERRUGINOSA.</t>
  </si>
  <si>
    <t>4.4.9.6</t>
  </si>
  <si>
    <t>TAMPA EM AÇO COM BORDAS ENVOLVENTES, INCLUSIVE 01 DEMÃO DE PINTURA ATIFERRUGINOSA (ACESSO AO TELHADO) - 1,0 M X 0,80 M</t>
  </si>
  <si>
    <t>4.4.9.7</t>
  </si>
  <si>
    <t>EXAUSTOR EÓLICO (ILUMINADOR DE POLICARBONATO)</t>
  </si>
  <si>
    <t>4.4.9.8</t>
  </si>
  <si>
    <t>TUBO DE PVC, PBL, TIPO LEVE, DN = 125 MM,  PARA VENTILACAO</t>
  </si>
  <si>
    <t>4.4.9.9</t>
  </si>
  <si>
    <t>JOELHO PVC LEVE JOELHO 90G DN 125MM</t>
  </si>
  <si>
    <t>4.4.9.10</t>
  </si>
  <si>
    <t>TE PVC LEVE 90G CURTO 125MM</t>
  </si>
  <si>
    <t>4.4.9.11</t>
  </si>
  <si>
    <t>PINGADEIRA PLASTICA PARA TELHA DE FIBROCIMENTO CANALETE 49/KALHETA OU CANALETE 90/KALHETAO</t>
  </si>
  <si>
    <t>4.4.9.12</t>
  </si>
  <si>
    <t>RUFO EXTERNO/INTERNO DE CHAPA DE ACO GALVANIZADA NUM 26, CORTE 33 CM</t>
  </si>
  <si>
    <t>4.4.10</t>
  </si>
  <si>
    <t>PISO</t>
  </si>
  <si>
    <t>4.4.10.1</t>
  </si>
  <si>
    <t>PISO EM CERAMICA ESMALTADA 1A PEI-V, PADRAO MEDIO, ASSENTADA COM ARGAMASSA COLANTE, INCLUINDO SERVIÇO DE REJUNTAMENTO COM CIMENTO BRANCO</t>
  </si>
  <si>
    <t>4.4.10.2</t>
  </si>
  <si>
    <t>PISO CIMENTADO TRACO 1:3 (CIMENTO E AREIA) COM ACABAMENTO LISO ESPESSURA 1,5CM PREPARO MANUAL DA ARGAMASSA</t>
  </si>
  <si>
    <t>4.4.10.3</t>
  </si>
  <si>
    <t>PISO EM CONCRETO 20MPA PREPARO MECANICO, ESPESSURA 7 CM, COM ARMACAO EM TELA SOLDADA</t>
  </si>
  <si>
    <t>4.4.10.4</t>
  </si>
  <si>
    <t>4.4.11</t>
  </si>
  <si>
    <t>ESQUADRIAS</t>
  </si>
  <si>
    <t>4.4.11.1</t>
  </si>
  <si>
    <t>PORTA EM ALUMÍNIO DE ABRIR TIPO VENEZIANA COM GUARNIÇÃO, FIXAÇÃO COM PARAFUSOS - FORNECIMENTO E INSTALAÇÃO. AF_08/2015</t>
  </si>
  <si>
    <t>4.4.11.2</t>
  </si>
  <si>
    <t>FORNECIMENTO E ASSENTAMENTO DE PORTA METÁLICA,COM GUARNIÇÕES SOB ENCOMENDA</t>
  </si>
  <si>
    <t>4.4.11.3</t>
  </si>
  <si>
    <t>BLOCOS DE VIDRO TIPO XADREZ 20X20X10CM, ASSENTADO COM ARGAMASSA TRACO 1:3 (CIMENTO E AREIA GROSSA) PREPARO MECANICO, COM REJUNTAMENTO EM CIMENTO BRANCO E BARRAS DE ACO</t>
  </si>
  <si>
    <t>4.4.11.4</t>
  </si>
  <si>
    <t>JANELA DE ALUMÍNIO DE CORRER, 2 FOLHAS, FIXAÇÃO COM ARGAMASSA, COM VIDROS, PADRONIZADA. AF_07/2016</t>
  </si>
  <si>
    <t>4.4.12</t>
  </si>
  <si>
    <t xml:space="preserve">PINTURA </t>
  </si>
  <si>
    <t>4.4.12.1</t>
  </si>
  <si>
    <t>APLICAÇÃO MANUAL DE PINTURA COM TINTA LÁTEX ACRÍLICA EM PAREDES, DUAS DEMÃOS. AF_06/2014</t>
  </si>
  <si>
    <t>4.4.12.2</t>
  </si>
  <si>
    <t>PINTURA ESMALTE FOSCO, DUAS DEMAOS, SOBRE SUPERFICIE METALICA, INCLUSO UMA DEMAO DE FUNDO ANTICORROSIVO. UTILIZACAO DE REVOLVER ( AR-COMPRIMIDO).</t>
  </si>
  <si>
    <t>4.4.13</t>
  </si>
  <si>
    <t>INSTALAÇÕES HIDROSANITÁRIAS</t>
  </si>
  <si>
    <t>4.4.13.1</t>
  </si>
  <si>
    <t>TORNEIRA METALICA DE BOIA CONVENCIONAL PARA CAIXA D'AGUA, 3/4 ", COM HASTE METALICA E BALAO METALICO</t>
  </si>
  <si>
    <t>4.4.13.2</t>
  </si>
  <si>
    <t>UNIAO PVC, SOLDAVEL, 25 MM,  PARA AGUA FRIA PREDIAL</t>
  </si>
  <si>
    <t>4.4.13.3</t>
  </si>
  <si>
    <t>ADAPTADOR PVC SOLDAVEL CURTO COM BOLSA E ROSCA, 32 MM X 1", PARA AGUA FRIA</t>
  </si>
  <si>
    <t>4.4.13.4</t>
  </si>
  <si>
    <t>VALVULA EM METAL CROMADO PARA PIA AMERICANA 3.1/2 X 1.1/2 "</t>
  </si>
  <si>
    <t>4.4.13.5</t>
  </si>
  <si>
    <t>SIFAO EM METAL CROMADO PARA TANQUE, 1.1/4 X 1.1/2 "</t>
  </si>
  <si>
    <t>4.4.13.6</t>
  </si>
  <si>
    <t>LAVATORIO LOUCA BRANCA COM COLUNA *54 X 44* CM</t>
  </si>
  <si>
    <t>4.4.13.7</t>
  </si>
  <si>
    <t>TORNEIRA CROMADA DE MESA PARA LAVATORIO, PADRAO POPULAR, 1/2 " OU 3/4 " (REF 1193)</t>
  </si>
  <si>
    <t>4.4.13.8</t>
  </si>
  <si>
    <t>BACIA SANITARIA (VASO) COM CAIXA ACOPLADA, DE LOUCA BRANCA</t>
  </si>
  <si>
    <t>4.4.13.9</t>
  </si>
  <si>
    <t>ENGATE / RABICHO FLEXIVEL INOX 1/2 " X 40 CM</t>
  </si>
  <si>
    <t>4.4.13.10</t>
  </si>
  <si>
    <t>CAIXA D'AGUA DE FIBRA DE VIDRO, PARA 500 LITROS, COM TAMPA</t>
  </si>
  <si>
    <t>4.4.13.11</t>
  </si>
  <si>
    <t>TUBO PVC, PBV, SERIE R, DN 50 MM, PARA ESGOTO OU AGUAS PLUVIAIS PREDIAL (NBR 5688)</t>
  </si>
  <si>
    <t>4.4.13.12</t>
  </si>
  <si>
    <t>TUBO PVC, SOLDAVEL, DN 25 MM, AGUA FRIA (NBR-5648)</t>
  </si>
  <si>
    <t>4.4.13.13</t>
  </si>
  <si>
    <t>JOELHO PVC, SOLDAVEL, 90 GRAUS, 25 MM, PARA AGUA FRIA PREDIAL</t>
  </si>
  <si>
    <t>4.4.13.14</t>
  </si>
  <si>
    <t>JOELHO DE REDUCAO, PVC, ROSCAVEL COM BUCHA DE LATAO, 90 GRAUS,  3/4" X 1/2", PARA AGUA FRIA PREDIAL</t>
  </si>
  <si>
    <t>4.4.13.15</t>
  </si>
  <si>
    <t>REGISTRO DE ESFERA, PVC, COM VOLANTE, VS, SOLDAVEL, DN 50 MM, COM CORPO DIVIDIDO</t>
  </si>
  <si>
    <t>4.4.13.16</t>
  </si>
  <si>
    <t>REGISTRO DE ESFERA, PVC, COM VOLANTE, VS, SOLDAVEL, DN 25 MM, COM CORPO DIVIDIDO</t>
  </si>
  <si>
    <t>4.4.13.17</t>
  </si>
  <si>
    <t>ADAPTADOR PVC, ROSCAVEL, COM FLANGES E ANEL DE VEDACAO, 2", PARA CAIXA D' AGUA</t>
  </si>
  <si>
    <t>4.4.13.18</t>
  </si>
  <si>
    <t>ADAPTADOR PVC ROSCAVEL, COM FLANGES E ANEL DE VEDACAO, 1", PARA CAIXA D' AGUA</t>
  </si>
  <si>
    <t>4.4.13.19</t>
  </si>
  <si>
    <t>REGISTRO GAVETA COM ACABAMENTO E CANOPLA CROMADOS, SIMPLES, BITOLA 3/4 " (REF 1509)</t>
  </si>
  <si>
    <t>4.4.13.20</t>
  </si>
  <si>
    <t>CURVA DE PVC 90 GRAUS, SOLDAVEL, 25 MM, PARA AGUA FRIA PREDIAL (NBR 5648)</t>
  </si>
  <si>
    <t>4.4.13.21</t>
  </si>
  <si>
    <t>4.4.13.22</t>
  </si>
  <si>
    <t>TUBO PVC, PBV, SERIE R, DN 40 MM, PARA ESGOTO OU AGUAS PLUVIAIS PREDIAL (NBR 5688)</t>
  </si>
  <si>
    <t>4.4.13.23</t>
  </si>
  <si>
    <t>TUBO PVC, PL, SERIE R, DN 100 MM, PARA ESGOTO OU AGUAS PLUVIAIS PREDIAL (NBR 5688)</t>
  </si>
  <si>
    <t>4.4.13.24</t>
  </si>
  <si>
    <t>LUVA SIMPLES, PVC, SOLDAVEL, DN 100 MM, SERIE NORMAL, PARA ESGOTO PREDIAL</t>
  </si>
  <si>
    <t>4.4.13.25</t>
  </si>
  <si>
    <t>CONJUNTO DE LIGACAO PARA BACIA SANITARIA AJUSTAVEL, EM PLASTICO BRANCO, COM TUBO, CANOPLA E ESPUDE</t>
  </si>
  <si>
    <t>4.4.13.26</t>
  </si>
  <si>
    <t>CURVA LONGA PVC, PB, JE, 45 GRAUS, DN 100 MM, PARA REDE COLETORA ESGOTO (NBR 10569)</t>
  </si>
  <si>
    <t>4.4.13.27</t>
  </si>
  <si>
    <t>JOELHO PVC, SOLDAVEL, PB, 90 GRAUS, DN 50 MM, PARA ESGOTO PREDIAL</t>
  </si>
  <si>
    <t>4.4.13.28</t>
  </si>
  <si>
    <t>CAIXA SIFONADA PVC, 150 X 150 X 50 MM, COM GRELHA QUADRADA BRANCA (NBR 5688)</t>
  </si>
  <si>
    <t>4.4.13.29</t>
  </si>
  <si>
    <t>JOELHO PVC, SOLDAVEL, BB, 90 GRAUS, DN 40 MM, PARA ESGOTO PREDIAL</t>
  </si>
  <si>
    <t>4.4.13.30</t>
  </si>
  <si>
    <t>JOELHO, PVC SERIE R, 45 GRAUS, DN 40 MM, PARA ESGOTO PREDIAL</t>
  </si>
  <si>
    <t>4.4.13.31</t>
  </si>
  <si>
    <t>4.4.14</t>
  </si>
  <si>
    <t xml:space="preserve">ACESSÓRIOS </t>
  </si>
  <si>
    <t>4.4.14.1</t>
  </si>
  <si>
    <t>GUARDA-CORPO EM FIBRA DE VIDRO (MÓVEL), INCLUSIVE MONTAGEM</t>
  </si>
  <si>
    <t>4.4.14.2</t>
  </si>
  <si>
    <t>ESCADA DE MARINHEIRO COM GUARDA CORPO, INCLUSIVE MONTAGEM</t>
  </si>
  <si>
    <t>4.4.14.3</t>
  </si>
  <si>
    <t>FORNECIMENTO E INSTALAÇÃO DE MONOVIA, TROLEY E TALHA ELÉTRICA COM CAPACIDADE DE 2,5 TON E ACESSÓRIOS DE FIXAÇÃO.</t>
  </si>
  <si>
    <t>4.4.15</t>
  </si>
  <si>
    <t>EQUIPAMENTOS ELETRO-MECÂNICOS</t>
  </si>
  <si>
    <t>4.4.15.1</t>
  </si>
  <si>
    <t>CONJUNTO MOTO-BOMBA TIPO SUBMERSIVEL AMAREX KRT K200-400/806XNG-D DA KSB OU MODELO EQUIVALENTE OU SUPERIOR COM AS SEGUINTES CARACTERÍSTICAS: HM = 29,2 Q= 150,0 L/S NPSHR= 3,00M E RENDIMENTO TOTAL ≥ 76%, COM CURVA 90° C/ PEDESTAL, GUIA E CORRENTE FAZEM PAR</t>
  </si>
  <si>
    <t>4.4.16</t>
  </si>
  <si>
    <t>INSTALAÇÕES MECÂNICAS</t>
  </si>
  <si>
    <t>4.4.16.1</t>
  </si>
  <si>
    <t>5% MATERIAL</t>
  </si>
  <si>
    <t>MONTAGEM ,INSTALAÇÃO, TESTE E PRÉ OPERAÇÃO DE CONJUNTO MOTO-BOMBA TIPO SUBMERSIVEL AMAREX KRT K200-400/806XNG-D DA KSB OU MODELO EQUIVALENTE OU SUPERIOR COM AS SEGUINTES CARACTERÍSTICAS: HM = 29,2 Q= 150,0 L/S NPSHR= 3,00M E RENDIMENTO TOTAL ≥ 76%, COM CURVA 90° C/ PEDESTAL, GUIA E CORRENTE FAZEM PAR</t>
  </si>
  <si>
    <t>4.4.17</t>
  </si>
  <si>
    <t>4.4.17.1</t>
  </si>
  <si>
    <t xml:space="preserve">AMPLIAÇÃO EXCÊNTRICA COM FLANGES PN10 FD DN 250X200MM </t>
  </si>
  <si>
    <t>4.4.17.2</t>
  </si>
  <si>
    <t>AMPLIAÇÃO CONCÊNTRICA COM FLANGES PN10 FD DN 400X250MM</t>
  </si>
  <si>
    <t>4.4.17.3</t>
  </si>
  <si>
    <t>TUBO C/FLANGESPN10 FD DN 400MM L=4,76M</t>
  </si>
  <si>
    <t>4.4.17.4</t>
  </si>
  <si>
    <t>CURVA FoFo 90 FF DN 400 PN10</t>
  </si>
  <si>
    <t>4.4.17.5</t>
  </si>
  <si>
    <t>TUBOS COM FLANGES PN10 FD DN 400MM L=1,46M C/ ABA DE VEDAÇÃO</t>
  </si>
  <si>
    <t>4.4.17.6</t>
  </si>
  <si>
    <t>VALVULA DE RETENÇÃO PORTINHOLA UNICA FLEXIVEL E PASSAGEM PLENA E FECHAMENTO POSITIVO PARA ESGOTO PN 10 FD DN 400MM</t>
  </si>
  <si>
    <t>4.4.17.7</t>
  </si>
  <si>
    <t>JUNTA DE DESMONTAGEM TRAVADA AXIALMENTE PN10 DN400</t>
  </si>
  <si>
    <t>4.4.17.8</t>
  </si>
  <si>
    <t>TUBO COM FLANGES PN10 FD DN 400MM L= 0,30M</t>
  </si>
  <si>
    <t>4.4.17.9</t>
  </si>
  <si>
    <t>REGISTRO CHATO COM FLANGES E CABEÇOTE PN10 FD DN 400MM</t>
  </si>
  <si>
    <t>4.4.17.10</t>
  </si>
  <si>
    <t>TE FoFo FF DN 600 x 400 PN10</t>
  </si>
  <si>
    <t>4.4.17.11</t>
  </si>
  <si>
    <t>TUBO COM FLANGES PN10 FD DN 600MM L= 0,78M</t>
  </si>
  <si>
    <t>4.4.17.12</t>
  </si>
  <si>
    <t>TUBO COM FLANGES PN10 FD DN 600MM L= 2,32M C/ ABA DE VEDAÇÃO</t>
  </si>
  <si>
    <t>4.4.17.13</t>
  </si>
  <si>
    <t>TE FoFo FF DN 600 x 200 PN10</t>
  </si>
  <si>
    <t>4.4.17.14</t>
  </si>
  <si>
    <t>JUNTA DE DESMONTAGEM TRAVADA AXIALMENTE PN10 DN600</t>
  </si>
  <si>
    <t>4.4.17.15</t>
  </si>
  <si>
    <t>MEDIDOR MAGNÉTICO INDUTIVO DE VAZÃO PN10 FD DN 600MM</t>
  </si>
  <si>
    <t>4.4.17.16</t>
  </si>
  <si>
    <t>CURVA 90º, EM FOFO, C/ FLANGES E PÉ PN 10, D= 200MM</t>
  </si>
  <si>
    <t>4.4.17.17</t>
  </si>
  <si>
    <t>TUBO COM FLANGES PN10 FD DN 200MM L= 1,16M</t>
  </si>
  <si>
    <t>4.4.17.18</t>
  </si>
  <si>
    <t>REGISTRO GAVETA FOFO, C/ FLANGES, CUNHA BORRACHA, CORPO CURTO E VOLANTE, TIPO EURO 23, PN16, DIAM = 200MM</t>
  </si>
  <si>
    <t>4.4.17.19</t>
  </si>
  <si>
    <t>TUBO COM FLANGE/BOLSA PN10 FD DN 200MM L= 5,45M C/ ABA DE VEDAÇÃO</t>
  </si>
  <si>
    <t>4.4.17.20</t>
  </si>
  <si>
    <t>TUBO CILÍNDRICO JGS FD DN 200MM L= 0,60M</t>
  </si>
  <si>
    <t>4.4.17.21</t>
  </si>
  <si>
    <t>CURVA 90º C/ BOLSAS, EM FOFO, JE, D= 200MM</t>
  </si>
  <si>
    <t>4.4.17.22</t>
  </si>
  <si>
    <t>TUBO COM FLANGE/PONTA PN10 FD DN 200MM L= 2,53M C/ ABA DE VEDAÇÃO</t>
  </si>
  <si>
    <t>4.4.17.23</t>
  </si>
  <si>
    <t>CURVA 90º, EM FOFO, C/ FLANGES PN 10, D= 200MM</t>
  </si>
  <si>
    <t>4.4.17.24</t>
  </si>
  <si>
    <t>FLANGE CEGO FoFo C/ FUROS DN 600 PN10</t>
  </si>
  <si>
    <t>4.4.17.25</t>
  </si>
  <si>
    <t>TUBO COM PONTAS PN10 JGS FD DN 100MM L= 0,52M</t>
  </si>
  <si>
    <t>4.4.17.26</t>
  </si>
  <si>
    <t>VÁLVULA FLAP AÇO INOX DN 100MM</t>
  </si>
  <si>
    <t>4.4.17.27</t>
  </si>
  <si>
    <t>HASTE COM QUADRADO E BOCA DE CHAVE FD DN 1 3/4'' L=1,43M</t>
  </si>
  <si>
    <t>4.4.17.28</t>
  </si>
  <si>
    <t>TAMPA PARA REGISTRO FD DN 100MM</t>
  </si>
  <si>
    <t>4.4.17.29</t>
  </si>
  <si>
    <t xml:space="preserve">COMPORTA SENTIDO DUPLO DE FLUXO QUADRADA FD DN 1200MM COM OS SEGUINTES ACESSÓRIOS: MANCAL INTERMEDIÁRIO MODELO MIH-4 FD DN 2 1/2'',HASTE DE PROLONGAMENTO COM ROSCAS FD DN 2''L= 4,67M E PEDESTAL DE SUSPENSÃO COM ENGRENAGENS REDUÇÃO SIMPLES COM INDICADOR </t>
  </si>
  <si>
    <t>4.4.17.30</t>
  </si>
  <si>
    <t>COMPORTA SENTIDO DUPLO DE FLUXO QUADRADA FD DN 1000MM COM OS SEGUINTES ACESSÓRIOS:MANCAL INTERMEDIÁRIO MODELO MIH-3 FD DN 2'',HASTE DE PROLONGAMENTO COM ROSCAS FD DN 2'' 1/2'' L= 4,34M,PEDESTAL DE SUSPENSÃO COM ENGRENAGENS REDUÇÃO SIMPLES COM INDICADOR MO</t>
  </si>
  <si>
    <t>4.4.17.31</t>
  </si>
  <si>
    <t>GRADEAMENTO MANUAL C=70MM AÇO INOX 124X198CM</t>
  </si>
  <si>
    <t>4.4.17.32</t>
  </si>
  <si>
    <t>FORNECIMENTO DE GRADEAMENTO MECANIZADO TIPO ESCALAR EM AÇO INOX E= 10 MM, RAKEMAX (8490X652X10MM) PARA ATENDER QMÁX= 419,05 L/S POR PENEIRA, MODELO EQUIVALENTE OU SUPERIOR, INCLUSIVE PAINEL ELÉTRICO PARA O CONTROLE.</t>
  </si>
  <si>
    <t>4.4.17.33</t>
  </si>
  <si>
    <t>TAMPAO FOFO SIMPLES COM BASE, CLASSE D400 CARGA MAX 40 T, REDONDO TAMPA 900 MM, REDE PLUVIAL/ESGOTO</t>
  </si>
  <si>
    <t>4.4.18</t>
  </si>
  <si>
    <t>ASSENTAMENTO MONTAGEM DE TUBULAÇÕES, PEÇAS, CONEXÕES, VÁLVULAS E APARELHOS</t>
  </si>
  <si>
    <t>4.4.18.1</t>
  </si>
  <si>
    <t>4.4.18.2</t>
  </si>
  <si>
    <t>4.4.18.3</t>
  </si>
  <si>
    <t>4.4.18.4</t>
  </si>
  <si>
    <t>CURVA FOFO 90 FF DN 400 PN10</t>
  </si>
  <si>
    <t>4.4.18.5</t>
  </si>
  <si>
    <t>4.4.18.6</t>
  </si>
  <si>
    <t>VÁLVULAS DE RETENÇÃO TIPO PORTINHOLA ÚNICA COM FLANGES PN10 FD DN 400MM</t>
  </si>
  <si>
    <t>4.4.18.7</t>
  </si>
  <si>
    <t>4.4.18.8</t>
  </si>
  <si>
    <t>4.4.18.9</t>
  </si>
  <si>
    <t>4.4.18.10</t>
  </si>
  <si>
    <t>TE FOFO FF DN 600 X 400 PN10</t>
  </si>
  <si>
    <t>4.4.18.11</t>
  </si>
  <si>
    <t>4.4.18.12</t>
  </si>
  <si>
    <t>4.4.18.13</t>
  </si>
  <si>
    <t>TE FOFO FF DN 600 X 200 PN10</t>
  </si>
  <si>
    <t>4.4.18.14</t>
  </si>
  <si>
    <t>4.4.18.15</t>
  </si>
  <si>
    <t>4.4.18.16</t>
  </si>
  <si>
    <t>4.4.18.17</t>
  </si>
  <si>
    <t>4.4.18.18</t>
  </si>
  <si>
    <t>4.4.18.19</t>
  </si>
  <si>
    <t>4.4.18.20</t>
  </si>
  <si>
    <t>4.4.18.21</t>
  </si>
  <si>
    <t>4.4.18.22</t>
  </si>
  <si>
    <t>4.4.18.23</t>
  </si>
  <si>
    <t>4.4.18.24</t>
  </si>
  <si>
    <t>FLANGE CEGO FOFO C/ FUROS DN 600 PN10</t>
  </si>
  <si>
    <t>4.4.18.25</t>
  </si>
  <si>
    <t>4.4.18.26</t>
  </si>
  <si>
    <t>4.4.18.27</t>
  </si>
  <si>
    <t>4.4.18.28</t>
  </si>
  <si>
    <t>4.4.18.29</t>
  </si>
  <si>
    <t xml:space="preserve">COMPORTA SENTIDO DUPLO DE FLUXO QUADRADA FD DN 1200MM COM OS SEGUINTES ACESSÓRIOS: MANCAL INTERMEDIÁRIO MODELO MIH-4 FD DN 2 1/2'',HASTE DE PROLONGAMENTO COM ROSCAS FD DN 2''L= 3,85M E PEDESTAL DE SUSPENSÃO COM ENGRENAGENS REDUÇÃO SIMPLES COM INDICADOR </t>
  </si>
  <si>
    <t>4.4.18.30</t>
  </si>
  <si>
    <t>COMPORTA SENTIDO DUPLO DE FLUXO QUADRADA FD DN 1000MM COM OS SEGUINTES ACESSÓRIOS:MANCAL INTERMEDIÁRIO MODELO MIH-3 FD DN 2'',HASTE DE PROLONGAMENTO COM ROSCAS FD DN 2'' 1/2'' L= 3,53M,PEDESTAL DE SUSPENSÃO COM ENGRENAGENS REDUÇÃO SIMPLES COM INDICADOR MO</t>
  </si>
  <si>
    <t>4.4.18.31</t>
  </si>
  <si>
    <t>4.4.18.32</t>
  </si>
  <si>
    <t>MONTAGEM DE GRADEAMENTO MECANIZADO TIPO ESCALAR EM AÇO INOX E= 10 MM, RAKEMAX (8490X652X10MM) PARA ATENDER QMÁX= 419,05 L/S POR PENEIRA, MODELO EQUIVALENTE OU SUPERIOR, INCLUSIVE PAINEL ELÉTRICO PARA O CONTROLE.</t>
  </si>
  <si>
    <t>4.4.18.33</t>
  </si>
  <si>
    <t>ASSENTAMENTO DE TAMPAO DE FERRO FUNDIDO 900 MM</t>
  </si>
  <si>
    <t>4.4.19</t>
  </si>
  <si>
    <t>TRANSPORTE DE TUBOS, PEÇAS E CONEXÕES.</t>
  </si>
  <si>
    <t>4.4.19.1</t>
  </si>
  <si>
    <t>CARGA E DESCARGA DE TUBO, CONEXÕES E ACESSÓRIOS DE FºFº DÚCTIL OU AÇO CARBONO, INCLUSIVE OPERADOR</t>
  </si>
  <si>
    <t>4.4.20</t>
  </si>
  <si>
    <t>MOMENTO DE TRANSPORTE PARA TUBOS, PEÇAS E CONEXÕES DE FOFO DÚCTIL OU AÇO CARBONO</t>
  </si>
  <si>
    <t>4.4.20.1</t>
  </si>
  <si>
    <t>TXKM</t>
  </si>
  <si>
    <t>4.4.21</t>
  </si>
  <si>
    <t>SUBESTAÇÃO</t>
  </si>
  <si>
    <t>4.4.21.1</t>
  </si>
  <si>
    <t>4.4.21.1.1</t>
  </si>
  <si>
    <t>4.4.21.2</t>
  </si>
  <si>
    <t>MOVIMENTO DE TERRA E ROCHA.</t>
  </si>
  <si>
    <t>4.4.21.2.1</t>
  </si>
  <si>
    <t>4.4.21.3</t>
  </si>
  <si>
    <t>4.4.21.3.1</t>
  </si>
  <si>
    <t>ESTACA RAIZ D=200MM, CRAVADA EM SOLO</t>
  </si>
  <si>
    <t>4.4.21.3.2</t>
  </si>
  <si>
    <t>4.4.21.3.3</t>
  </si>
  <si>
    <t>4.4.21.3.4</t>
  </si>
  <si>
    <t>FORMA TABUA P/CONCRETO EM FUNDACAO S/REAPROVEITAMENTO</t>
  </si>
  <si>
    <t>4.4.21.3.5</t>
  </si>
  <si>
    <t>ARMACAO ACO CA-50, DIAM. 6,3 (1/4) À 12,5MM(1/2) -FORNECIMENTO/ CORTE(PERDA DE 10%) / DOBRA / COLOCAÇÃO.</t>
  </si>
  <si>
    <t>4.4.21.3.6</t>
  </si>
  <si>
    <t>4.4.21.3.7</t>
  </si>
  <si>
    <t>4.4.21.4</t>
  </si>
  <si>
    <t>4.4.21.4.1</t>
  </si>
  <si>
    <t>4.4.21.4.2</t>
  </si>
  <si>
    <t>4.4.21.4.3</t>
  </si>
  <si>
    <t>4.4.21.4.4</t>
  </si>
  <si>
    <t>4.4.21.5</t>
  </si>
  <si>
    <t>4.4.21.5.1</t>
  </si>
  <si>
    <t>4.4.21.6</t>
  </si>
  <si>
    <t>4.4.21.6.1</t>
  </si>
  <si>
    <t>4.4.21.6.2</t>
  </si>
  <si>
    <t>4.4.21.6.3</t>
  </si>
  <si>
    <t>4.4.21.7</t>
  </si>
  <si>
    <t>4.4.21.7.1</t>
  </si>
  <si>
    <t>PISO CIMENTADO TRACO 1:3 (CIMENTO E AREIA) COM ACABAMENTO LISO ESPESSURA 3CM PREPARO MECANICO ARGAMASSA  INCLUSO ADITIVO IMPERMEABILIZANTE</t>
  </si>
  <si>
    <t>4.4.21.7.2</t>
  </si>
  <si>
    <t>FORNECIMENTO/INSTALACAO MANTA BIDIM RT-16</t>
  </si>
  <si>
    <t>4.4.21.8</t>
  </si>
  <si>
    <t>4.4.21.8.1</t>
  </si>
  <si>
    <t>4.4.21.8.2</t>
  </si>
  <si>
    <t>4.4.21.9</t>
  </si>
  <si>
    <t>4.4.21.9.1</t>
  </si>
  <si>
    <t>4.4.21.9.2</t>
  </si>
  <si>
    <t>JANELA DE ALUMÍNIO MAXIM-AR, FIXAÇÃO COM ARGAMASSA, COM VIDROS, PADRONIZADA. AF_07/2016</t>
  </si>
  <si>
    <t>4.4.21.10</t>
  </si>
  <si>
    <t>4.4.21.10.1</t>
  </si>
  <si>
    <t>4.4.22</t>
  </si>
  <si>
    <t>TERRAPLENAGEM</t>
  </si>
  <si>
    <t>4.4.22.1</t>
  </si>
  <si>
    <t>DESMATAMENTO E LIMPEZA MECANIZADA DE TERRENO COM REMOCAO DE CAMADA VEGETAL, UTILIZANDO TRATOR DE ESTEIRAS</t>
  </si>
  <si>
    <t>4.4.22.2</t>
  </si>
  <si>
    <t>4.4.22.3</t>
  </si>
  <si>
    <t>TRANSPORTE COMERCIAL COM CAMINHAO BASCULANTE 6 M3, RODOVIA PAVIMENTADA</t>
  </si>
  <si>
    <t>4.4.22.4</t>
  </si>
  <si>
    <t>4.4.22.5</t>
  </si>
  <si>
    <t>REGULARIZACAO E COMPACTACAO DE SUBLEITO ATE 20 CM DE ESPESSURA</t>
  </si>
  <si>
    <t>4.4.22.6</t>
  </si>
  <si>
    <t>ESCAVACAO E CARGA MATERIAL 1A CATEGORIA, UTILIZANDO TRATOR DE ESTEIRAS DE 110 A 160HP COM LAMINA, PESO OPERACIONAL * 13T  E PA CARREGADEIRA COM 170 HP.</t>
  </si>
  <si>
    <t>4.4.22.7</t>
  </si>
  <si>
    <t>4.4.22.8</t>
  </si>
  <si>
    <t>REVESTIMENTO PRIMÁRIO COM CASCALHO OU SAIBRO COM COMPACTAÇÃO</t>
  </si>
  <si>
    <t>4.4.22.9</t>
  </si>
  <si>
    <t>COMPACTACAO MECANICA C/ CONTROLE DO GC&gt;=95% DO PN (AREAS) (C/MONIVELADORA 140 HP E ROLO COMPRESSOR VIBRATORIO 80 HP)</t>
  </si>
  <si>
    <t>4.4.23</t>
  </si>
  <si>
    <t>URBANIZAÇÃO</t>
  </si>
  <si>
    <t>4.4.23.1</t>
  </si>
  <si>
    <t>GUIA (MEIO-FIO) E SARJETA CONJUGADOS DE CONCRETO, MOLDADA IN LOCO EM TRECHO RETO COM EXTRUSORA, GUIA 13 CM BASE X 22 CM ALTURA, SARJETA 30 CM BASE X 8,5 CM ALTURA. AF_06/2016</t>
  </si>
  <si>
    <t>4.4.23.2</t>
  </si>
  <si>
    <t>MURO EM ALVENARIA, CHAPISCADO, REBOCADO INCLUSIVE COM FUNDAÇÃO E COLUNAS</t>
  </si>
  <si>
    <t>4.4.23.3</t>
  </si>
  <si>
    <t>ALAMBRADO EM TUBOS DE ACO GALVANIZADO, COM COSTURA, DIN 2440, DIAMETRO 2", ALTURA 3M, FIXADOS A CADA 2M EM BLOCOS DE CONCRETO, COM TELA DE ARAME GALVANIZADO REVESTIDO COM PVC, FIO 12 BWG E MALHA 7,5X7,5CM</t>
  </si>
  <si>
    <t>4.4.23.4</t>
  </si>
  <si>
    <t>PORTAO PARA VEICULOS EM BARRAS DE FERRO RETANGULAR CHATA E TELA DE ARAME GALVANIZADO, FIO 8 BWG, MALHA QUADRADA 5X5CM, INCLUSIVE CADEADO E PINTURA PVA EM PILARES DE APOIO DE CONCRETO</t>
  </si>
  <si>
    <t>4.4.23.5</t>
  </si>
  <si>
    <t>PLANTIO DE GRAMA BATATAIS EM PLACAS</t>
  </si>
  <si>
    <t>4.4.23.6</t>
  </si>
  <si>
    <t>4.4.24</t>
  </si>
  <si>
    <t>PAVIMENTAÇÃO</t>
  </si>
  <si>
    <t>4.4.24.1</t>
  </si>
  <si>
    <t>PEDREGULHO OU PICARRA DE JAZIDA, AO NATURAL, PARA BASE DE PAVIMENTACAO (RETIRADO NA JAZIDA, SEM TRANSPORTE)</t>
  </si>
  <si>
    <t>4.4.24.2</t>
  </si>
  <si>
    <t>CARGA, MANOBRAS E DESCARGA DE MISTURAS DE SOLOS E AGREGADOS, COM CAMINHAO BASCULANTE 6 M3, DESCARGA EM DISTRIBUIDOR</t>
  </si>
  <si>
    <t>4.4.24.3</t>
  </si>
  <si>
    <t>4.4.24.4</t>
  </si>
  <si>
    <t>BASE DE SOLO ESTABILIZADO SEM MISTURA, COMPACTACAO 100% PROCTOR NORMAL, EXCLUSIVE ESCAVACAO, CARGA E TRANSPORTE DO SOLO</t>
  </si>
  <si>
    <t>4.4.24.5</t>
  </si>
  <si>
    <t>IMPRIMACAO DE BASE DE PAVIMENTACAO COM ADP CM-30</t>
  </si>
  <si>
    <t>4.4.24.6</t>
  </si>
  <si>
    <t>4.4.24.7</t>
  </si>
  <si>
    <t>4.4.24.8</t>
  </si>
  <si>
    <t>4.4.24.9</t>
  </si>
  <si>
    <t>LINHA DE RECALQUE F</t>
  </si>
  <si>
    <t>4.5.1</t>
  </si>
  <si>
    <t>4.5.1.1</t>
  </si>
  <si>
    <t>LOCAÇÃO DE ADUTORAS, COLETORES TRONCO E INTERCEPTORES - ATÉ DN 500 MM</t>
  </si>
  <si>
    <t>4.5.1.2</t>
  </si>
  <si>
    <t>CADASTRO DE ADUTORAS. COLETORES E INTERCEPTORES - ATÉ DN 500 MM, INCLUSIVE DESENHISTA</t>
  </si>
  <si>
    <t>4.5.2</t>
  </si>
  <si>
    <t>4.5.2.1</t>
  </si>
  <si>
    <t>4.5.2.2</t>
  </si>
  <si>
    <t>4.5.2.3</t>
  </si>
  <si>
    <t>4.5.2.4</t>
  </si>
  <si>
    <t>4.5.2.5</t>
  </si>
  <si>
    <t>4.5.3</t>
  </si>
  <si>
    <t>4.5.3.1</t>
  </si>
  <si>
    <t>4.5.3.2</t>
  </si>
  <si>
    <t>4.5.3.3</t>
  </si>
  <si>
    <t>4.5.3.4</t>
  </si>
  <si>
    <t>REATERRO DE VALA COM MATERIAL GRANULAR REAPROVEITADO ADENSADO E VIBRADO</t>
  </si>
  <si>
    <t>4.5.3.5</t>
  </si>
  <si>
    <t>4.5.3.6</t>
  </si>
  <si>
    <t>LASTRO DE AREIA MEDIA</t>
  </si>
  <si>
    <t>4.5.4</t>
  </si>
  <si>
    <t>4.5.4.1</t>
  </si>
  <si>
    <t>4.5.4.2</t>
  </si>
  <si>
    <t>4.5.4.3</t>
  </si>
  <si>
    <t xml:space="preserve">S </t>
  </si>
  <si>
    <t>4.5.4.4</t>
  </si>
  <si>
    <t>4.5.4.5</t>
  </si>
  <si>
    <t>4.5.5</t>
  </si>
  <si>
    <t>4.5.5.1</t>
  </si>
  <si>
    <t>CONCRETO ARMADO DOSADO 15 MPA INCL MAT P/ 1 M3 PREPARO CONF COMP 5845 COLOC CONF COMP 7090 14 M2 DE AREA MOLDADA FORMASE ESCORAMENTO CONF COMPS 5306 E 5708 60 KG DE ACO CA-50 INCMAO DE OBRA P/CORTE DOBRAGEM MONTAGEM E COLO</t>
  </si>
  <si>
    <t>4.5.5.2</t>
  </si>
  <si>
    <t>POCO DE VISITA PARA REDE DE ESG. SANIT., EM ANEIS DE CONCRETO, DIÂMETRO = 60CM E 110CM, PROF = 120CM, EXCLUINDO TAMPAO FERRO FUNDIDO.</t>
  </si>
  <si>
    <t>4.5.5.3</t>
  </si>
  <si>
    <t>4.5.6</t>
  </si>
  <si>
    <t>4.5.6.1</t>
  </si>
  <si>
    <t>4.5.6.2</t>
  </si>
  <si>
    <t>4.5.6.3</t>
  </si>
  <si>
    <t>4.5.7</t>
  </si>
  <si>
    <t>TUBOS, PEÇAS E CONEXÕES</t>
  </si>
  <si>
    <t>4.5.7.1</t>
  </si>
  <si>
    <t>TUBO FOFO PB K7 PN10 DN 600MM</t>
  </si>
  <si>
    <t>4.5.7.2</t>
  </si>
  <si>
    <t>TE FOFO FF DN 600 X 400MM PN10</t>
  </si>
  <si>
    <t>4.5.7.3</t>
  </si>
  <si>
    <t>PLACA DE REDUÇÃO PN16 FD DN 400X150MM</t>
  </si>
  <si>
    <t>4.5.7.4</t>
  </si>
  <si>
    <t>CURVA 90 FOFO BB JUNTA ELÁSTICA DN 600MM</t>
  </si>
  <si>
    <t>4.5.7.5</t>
  </si>
  <si>
    <t>REGISTRO GAVETA FOFO, C/ FLANGES, CUNHA BORRACHA, CORPO CURTO E VOLANTE, TIPO EURO 23, PN16, DIAM = 150MM</t>
  </si>
  <si>
    <t>4.5.7.6</t>
  </si>
  <si>
    <t>VÁLVULA QUEBRA-VÁCUO PN10 FD DN 150MM</t>
  </si>
  <si>
    <t>4.5.7.7</t>
  </si>
  <si>
    <t>EXTREMIDADE FLANGE E PONTA DN 600MM PN10</t>
  </si>
  <si>
    <t>4.5.7.8</t>
  </si>
  <si>
    <t>EXTREMIDADE BF FLANGE JUNTA ELASTICA DN 600MM PN10</t>
  </si>
  <si>
    <t>4.5.7.9</t>
  </si>
  <si>
    <t>CURVA 45 FOFO BB JUNTA ELÁSTICA DN 600MM</t>
  </si>
  <si>
    <t>4.5.7.10</t>
  </si>
  <si>
    <t>CURVA 11 15' FOFO BB JUNTA ELÁSTICA DN 600MM</t>
  </si>
  <si>
    <t>4.5.8</t>
  </si>
  <si>
    <t>ACESSÓRIOS PARA TUBOS, PEÇAS E CONEXÕES.</t>
  </si>
  <si>
    <t>4.5.8.1</t>
  </si>
  <si>
    <t>ARRUELA BORRACHA P/ FLANGES DN 400MM PN10 P/ ÁGUA</t>
  </si>
  <si>
    <t>4.5.8.2</t>
  </si>
  <si>
    <t>PARAFUSO C/ PORCA P/ FLANGES 24X100MM PN - 10 DN400 A 500 MM 0,931 KG</t>
  </si>
  <si>
    <t>4.5.8.3</t>
  </si>
  <si>
    <t>ARRUELA DE BORRACHA PARA JUNTA C/ FLANGE PN 10, D= 150MM</t>
  </si>
  <si>
    <t>4.5.8.4</t>
  </si>
  <si>
    <t>PARAFUSO C/ PORCA P/ FLANGES 20X90MM PN-10 DN150 A 350 PN-16 150 / 200 PN-25 100</t>
  </si>
  <si>
    <t>4.5.8.5</t>
  </si>
  <si>
    <t>ARRUELA BORRACHA P/ FLANGES DN 600MM PN10 P/ ÁGUA</t>
  </si>
  <si>
    <t>4.5.8.6</t>
  </si>
  <si>
    <t>4.5.9</t>
  </si>
  <si>
    <t>ASSENTAMENTO E MONTAGEM</t>
  </si>
  <si>
    <t>4.5.9.1</t>
  </si>
  <si>
    <t>4.5.9.2</t>
  </si>
  <si>
    <t>4.5.9.3</t>
  </si>
  <si>
    <t>4.5.9.4</t>
  </si>
  <si>
    <t>4.5.9.5</t>
  </si>
  <si>
    <t>4.5.9.6</t>
  </si>
  <si>
    <t>4.5.9.7</t>
  </si>
  <si>
    <t>4.5.9.8</t>
  </si>
  <si>
    <t>4.5.9.9</t>
  </si>
  <si>
    <t>4.5.9.10</t>
  </si>
  <si>
    <t>4.5.10</t>
  </si>
  <si>
    <t>4.5.10.1</t>
  </si>
  <si>
    <t>4.5.10.2</t>
  </si>
  <si>
    <t>4.5.11</t>
  </si>
  <si>
    <t>4.5.11.1</t>
  </si>
  <si>
    <t>DEMOLICAO MANUAL DE PAVIMENTACAO EM CONCRETO ASFALTICO, ESPESSURA 5CM</t>
  </si>
  <si>
    <t>4.5.11.2</t>
  </si>
  <si>
    <t>4.5.11.3</t>
  </si>
  <si>
    <t>4.5.11.4</t>
  </si>
  <si>
    <t>4.5.11.5</t>
  </si>
  <si>
    <t>4.5.11.6</t>
  </si>
  <si>
    <t>4.5.11.7</t>
  </si>
  <si>
    <t>4.5.11.8</t>
  </si>
  <si>
    <t>4.5.11.9</t>
  </si>
  <si>
    <t>4.5.11.10</t>
  </si>
  <si>
    <t>REDE DE ESGOTAMENTO SANITÁRIO BACIA G2</t>
  </si>
  <si>
    <t>REDE COLETORA CONVENCIONAL G2</t>
  </si>
  <si>
    <t>5.1.1</t>
  </si>
  <si>
    <t>5.1.1.1</t>
  </si>
  <si>
    <t>LOCAÇÃO DE REDES DE ÁGUA OU DE ESGOTO</t>
  </si>
  <si>
    <t>5.1.1.2</t>
  </si>
  <si>
    <t>5.1.2</t>
  </si>
  <si>
    <t>5.1.2.1</t>
  </si>
  <si>
    <t>5.1.2.2</t>
  </si>
  <si>
    <t>5.1.2.3</t>
  </si>
  <si>
    <t>5.1.2.4</t>
  </si>
  <si>
    <t>5.1.2.5</t>
  </si>
  <si>
    <t>5.1.3</t>
  </si>
  <si>
    <t>5.1.3.1</t>
  </si>
  <si>
    <t>5.1.3.2</t>
  </si>
  <si>
    <t>5.1.3.3</t>
  </si>
  <si>
    <t>5.1.3.4</t>
  </si>
  <si>
    <t>5.1.3.5</t>
  </si>
  <si>
    <t>5.1.3.6</t>
  </si>
  <si>
    <t>5.1.3.7</t>
  </si>
  <si>
    <t>5.1.4</t>
  </si>
  <si>
    <t>5.1.4.1</t>
  </si>
  <si>
    <t>5.1.4.2</t>
  </si>
  <si>
    <t>5.1.4.3</t>
  </si>
  <si>
    <t>5.1.4.4</t>
  </si>
  <si>
    <t>5.1.4.5</t>
  </si>
  <si>
    <t>5.1.5</t>
  </si>
  <si>
    <t>5.1.5.1</t>
  </si>
  <si>
    <t>5.1.5.2</t>
  </si>
  <si>
    <t>5.1.5.3</t>
  </si>
  <si>
    <t>POCO DE VISITA PARA REDE DE ESG. SANIT., EM ANEIS DE CONCRETO, DIÂMETRO = 60CM E 110CM, PROF = 160CM, EXCLUINDO TAMPAO FERRO FUNDIDO.</t>
  </si>
  <si>
    <t>5.1.5.4</t>
  </si>
  <si>
    <t>POCO DE VISITA PARA REDE DE ESG. SANIT., EM ANEIS DE CONCRETO, DIÂMETRO = 60CM E 110CM, PROF = 230CM, EXCLUINDO TAMPAO FERRO FUNDIDO.</t>
  </si>
  <si>
    <t>5.1.5.5</t>
  </si>
  <si>
    <t>POCO DE VISITA PARA REDE DE ESG. SANIT., EM ANEIS DE CONCRETO, DIÂMETRO = 60CM E 110CM, PROF = 260CM, EXCLUINDO TAMPAO FERRO FUNDIDO.</t>
  </si>
  <si>
    <t>5.1.5.6</t>
  </si>
  <si>
    <t>POCO DE VISITA PARA REDE DE ESG. SANIT., EM ANEIS DE CONCRETO, DIÂMETRO = 60CM E 110CM, PROF = 320CM, EXCLUINDO TAMPAO FERRO FUNDIDO.</t>
  </si>
  <si>
    <t>5.1.5.7</t>
  </si>
  <si>
    <t>POCO DE VISITA PARA REDE DE ESG. SANIT., EM ANEIS DE CONCRETO, DIÂMETRO = 60CM E 110CM, PROF = 380CM, EXCLUINDO TAMPAO FERRO FUNDIDO.</t>
  </si>
  <si>
    <t>5.1.5.8</t>
  </si>
  <si>
    <t>5.1.5.9</t>
  </si>
  <si>
    <t>5.1.6</t>
  </si>
  <si>
    <t>5.1.6.1</t>
  </si>
  <si>
    <t>5.1.6.2</t>
  </si>
  <si>
    <t>ESCORAMENTO DE VALAS COM PRANCHOES METALICOS - AREA CRAVADA</t>
  </si>
  <si>
    <t>5.1.6.3</t>
  </si>
  <si>
    <t>5.1.6.4</t>
  </si>
  <si>
    <t>5.1.6.5</t>
  </si>
  <si>
    <t>5.1.6.6</t>
  </si>
  <si>
    <t>5.1.7</t>
  </si>
  <si>
    <t>5.1.7.1</t>
  </si>
  <si>
    <t>5.1.7.2</t>
  </si>
  <si>
    <t>5.1.7.3</t>
  </si>
  <si>
    <t>5.1.7.4</t>
  </si>
  <si>
    <t>5.1.7.5</t>
  </si>
  <si>
    <t>5.1.8</t>
  </si>
  <si>
    <t>5.1.8.1</t>
  </si>
  <si>
    <t>5.1.8.2</t>
  </si>
  <si>
    <t>5.1.8.3</t>
  </si>
  <si>
    <t>5.1.8.4</t>
  </si>
  <si>
    <t>5.1.8.5</t>
  </si>
  <si>
    <t>5.1.9</t>
  </si>
  <si>
    <t>ASSENTAMENTO E MONTAGEM / MATERIAS EM PVC</t>
  </si>
  <si>
    <t>5.1.9.1</t>
  </si>
  <si>
    <t>5.1.9.2</t>
  </si>
  <si>
    <t>5.1.9.3</t>
  </si>
  <si>
    <t>5.1.9.4</t>
  </si>
  <si>
    <t>5.1.9.5</t>
  </si>
  <si>
    <t>5.1.10</t>
  </si>
  <si>
    <t>5.1.10.1</t>
  </si>
  <si>
    <t>5.1.10.2</t>
  </si>
  <si>
    <t>TRANSPORTE DE TUBOS DE PVC DN 250</t>
  </si>
  <si>
    <t>5.1.10.3</t>
  </si>
  <si>
    <t>TRANSPORTE DE TUBOS DE PVC DN 300</t>
  </si>
  <si>
    <t>5.1.10.4</t>
  </si>
  <si>
    <t>TRANSPORTE DE TUBOS DE PVC DN 350</t>
  </si>
  <si>
    <t>5.1.10.5</t>
  </si>
  <si>
    <t>TRANSPORTE DE TUBOS DE PVC DN 400</t>
  </si>
  <si>
    <t>5.1.10.6</t>
  </si>
  <si>
    <t>5.1.10.7</t>
  </si>
  <si>
    <t>5.1.11</t>
  </si>
  <si>
    <t>5.1.11.1</t>
  </si>
  <si>
    <t>5.1.11.2</t>
  </si>
  <si>
    <t>5.1.11.3</t>
  </si>
  <si>
    <t>5.1.11.4</t>
  </si>
  <si>
    <t>5.1.11.5</t>
  </si>
  <si>
    <t>5.1.11.6</t>
  </si>
  <si>
    <t>5.1.11.7</t>
  </si>
  <si>
    <t>5.1.11.8</t>
  </si>
  <si>
    <t>5.1.11.9</t>
  </si>
  <si>
    <t>5.1.11.10</t>
  </si>
  <si>
    <t>BACIA G2 - RAMAIS PREDIAIS - LIGAÇÕES DOMICILIARES</t>
  </si>
  <si>
    <t>5.2.1</t>
  </si>
  <si>
    <t>5.2.1.1</t>
  </si>
  <si>
    <t>5.2.1.2</t>
  </si>
  <si>
    <t>5.2.2</t>
  </si>
  <si>
    <t>5.2.2.1</t>
  </si>
  <si>
    <t>5.2.2.2</t>
  </si>
  <si>
    <t>5.2.2.3</t>
  </si>
  <si>
    <t>5.2.2.4</t>
  </si>
  <si>
    <t>5.2.3</t>
  </si>
  <si>
    <t>5.2.3.1</t>
  </si>
  <si>
    <t>5.2.3.2</t>
  </si>
  <si>
    <t>5.2.3.3</t>
  </si>
  <si>
    <t>5.2.4</t>
  </si>
  <si>
    <t>5.2.4.1</t>
  </si>
  <si>
    <t>5.2.4.2</t>
  </si>
  <si>
    <t>5.2.4.3</t>
  </si>
  <si>
    <t>5.2.4.4</t>
  </si>
  <si>
    <t>5.2.4.5</t>
  </si>
  <si>
    <t>5.2.4.6</t>
  </si>
  <si>
    <t>5.2.4.7</t>
  </si>
  <si>
    <t>5.2.4.8</t>
  </si>
  <si>
    <t>5.2.4.9</t>
  </si>
  <si>
    <t>5.2.4.10</t>
  </si>
  <si>
    <t>5.2.4.11</t>
  </si>
  <si>
    <t>5.2.5</t>
  </si>
  <si>
    <t>5.2.5.1</t>
  </si>
  <si>
    <t>5.2.6</t>
  </si>
  <si>
    <t>5.2.6.1</t>
  </si>
  <si>
    <t>5.2.6.2</t>
  </si>
  <si>
    <t>5.2.6.3</t>
  </si>
  <si>
    <t>5.2.7</t>
  </si>
  <si>
    <t>5.2.7.1</t>
  </si>
  <si>
    <t>BACIA G2 - LIGAÇÕES INTRADOMICILIARES</t>
  </si>
  <si>
    <t>5.3.1</t>
  </si>
  <si>
    <t>5.3.1.1</t>
  </si>
  <si>
    <t>CAIXA DE GORDURA SIMPLES EM CONCRETO PRE-MOLDADO DN 40MM COM TAMPA - FORNECIMENTO E INSTALACAO</t>
  </si>
  <si>
    <t>5.3.1.2</t>
  </si>
  <si>
    <t>5.3.2</t>
  </si>
  <si>
    <t>5.3.2.1</t>
  </si>
  <si>
    <t>5.3.2.2</t>
  </si>
  <si>
    <t>5.3.2.3</t>
  </si>
  <si>
    <t>5.3.3</t>
  </si>
  <si>
    <t>5.3.3.1</t>
  </si>
  <si>
    <t>LINHA DE RECALQUE DA BACIA G2</t>
  </si>
  <si>
    <t>5.4.1</t>
  </si>
  <si>
    <t>5.4.1.1</t>
  </si>
  <si>
    <t>5.4.1.2</t>
  </si>
  <si>
    <t>5.4.2</t>
  </si>
  <si>
    <t>5.4.2.1</t>
  </si>
  <si>
    <t>5.4.2.2</t>
  </si>
  <si>
    <t>5.4.2.3</t>
  </si>
  <si>
    <t>5.4.2.4</t>
  </si>
  <si>
    <t>5.4.2.5</t>
  </si>
  <si>
    <t>5.4.3</t>
  </si>
  <si>
    <t>5.4.3.1</t>
  </si>
  <si>
    <t>5.4.3.2</t>
  </si>
  <si>
    <t>5.4.3.3</t>
  </si>
  <si>
    <t>5.4.3.4</t>
  </si>
  <si>
    <t>5.4.3.5</t>
  </si>
  <si>
    <t>5.4.3.6</t>
  </si>
  <si>
    <t>5.4.4</t>
  </si>
  <si>
    <t>5.4.4.1</t>
  </si>
  <si>
    <t>5.4.4.2</t>
  </si>
  <si>
    <t>5.4.4.3</t>
  </si>
  <si>
    <t>5.4.4.4</t>
  </si>
  <si>
    <t>5.4.4.5</t>
  </si>
  <si>
    <t>5.4.5</t>
  </si>
  <si>
    <t>ESTRUTURAS E FUNDAÇÕES</t>
  </si>
  <si>
    <t>5.4.5.1</t>
  </si>
  <si>
    <t>5.4.6</t>
  </si>
  <si>
    <t>5.4.6.1</t>
  </si>
  <si>
    <t>5.4.6.2</t>
  </si>
  <si>
    <t>5.4.6.3</t>
  </si>
  <si>
    <t>5.4.7</t>
  </si>
  <si>
    <t>5.4.7.1</t>
  </si>
  <si>
    <t>TUBO FOFO INTEGRAL C/PONTA E BOLSA P/ ESGOTO SANITÁRIO JGS DN300 MM, INCLUSIVE ANEL DE BORRACHA</t>
  </si>
  <si>
    <t>5.4.7.2</t>
  </si>
  <si>
    <t>CURVA 90 FOFO BB JUNTA ELÁSTICA DN 300MM</t>
  </si>
  <si>
    <t>5.4.7.3</t>
  </si>
  <si>
    <t>CURVA FOFO 22 GR C/BOLSAS JGS DN300 INCLUSIVE ANEL BORRACHA</t>
  </si>
  <si>
    <t>5.4.8</t>
  </si>
  <si>
    <t>MONTAGEM E ASSENTAMENTO / MATERIAS EM FERRO FUNDIDO DÚCTIL.</t>
  </si>
  <si>
    <t>5.4.8.1</t>
  </si>
  <si>
    <t>5.4.8.2</t>
  </si>
  <si>
    <t>CURVA 90 FOFO BB JUNTA ELÁSTICA DN 300</t>
  </si>
  <si>
    <t>5.4.8.3</t>
  </si>
  <si>
    <t>5.4.9</t>
  </si>
  <si>
    <t>TRANSPORTE DE TUBOS, PEÇAS E CONEXÕES DE FERRO FUNDIDO DÚCTIL E AÇO CARBONO.</t>
  </si>
  <si>
    <t>5.4.9.1</t>
  </si>
  <si>
    <t>5.4.9.2</t>
  </si>
  <si>
    <t>5.4.10</t>
  </si>
  <si>
    <t>5.4.10.1</t>
  </si>
  <si>
    <t>5.4.10.2</t>
  </si>
  <si>
    <t>5.4.10.3</t>
  </si>
  <si>
    <t>5.4.10.4</t>
  </si>
  <si>
    <t>5.4.10.5</t>
  </si>
  <si>
    <t>5.4.10.6</t>
  </si>
  <si>
    <t>5.4.10.7</t>
  </si>
  <si>
    <t>5.4.10.8</t>
  </si>
  <si>
    <t>5.4.10.9</t>
  </si>
  <si>
    <t>5.4.10.10</t>
  </si>
  <si>
    <t>ESTAÇÃO ELEVATÓRIA G2</t>
  </si>
  <si>
    <t>5.5.1</t>
  </si>
  <si>
    <t>5.5.1.1</t>
  </si>
  <si>
    <t>5.5.1.2</t>
  </si>
  <si>
    <t>5.5.1.3</t>
  </si>
  <si>
    <t>5.5.2</t>
  </si>
  <si>
    <t>5.5.2.1</t>
  </si>
  <si>
    <t>5.5.3</t>
  </si>
  <si>
    <t>ESCAVAÇÃO E ATERRO</t>
  </si>
  <si>
    <t>5.5.3.1</t>
  </si>
  <si>
    <t>5.5.3.2</t>
  </si>
  <si>
    <t>5.5.3.3</t>
  </si>
  <si>
    <t>5.5.3.4</t>
  </si>
  <si>
    <t>5.5.3.5</t>
  </si>
  <si>
    <t>5.5.3.6</t>
  </si>
  <si>
    <t>5.5.3.7</t>
  </si>
  <si>
    <t>5.5.4</t>
  </si>
  <si>
    <t>TRANSPORTE DE SOLO E ROCHA</t>
  </si>
  <si>
    <t>5.5.4.1</t>
  </si>
  <si>
    <t>5.5.4.2</t>
  </si>
  <si>
    <t>5.5.4.3</t>
  </si>
  <si>
    <t>5.5.5</t>
  </si>
  <si>
    <t>5.5.5.1</t>
  </si>
  <si>
    <t>5.5.5.2</t>
  </si>
  <si>
    <t>5.5.5.3</t>
  </si>
  <si>
    <t>ESTACA RAIZ D=250MM, CRAVADA EM SOLO</t>
  </si>
  <si>
    <t>5.5.5.4</t>
  </si>
  <si>
    <t>5.5.5.5</t>
  </si>
  <si>
    <t>5.5.5.6</t>
  </si>
  <si>
    <t>5.5.5.7</t>
  </si>
  <si>
    <t>5.5.5.8</t>
  </si>
  <si>
    <t>5.5.6</t>
  </si>
  <si>
    <t>5.5.6.1</t>
  </si>
  <si>
    <t>5.5.6.2</t>
  </si>
  <si>
    <t>GUARDA-CORPO EM FIBRA DE VIDRO (FIXO), INCLUSIVE MONTAGEM</t>
  </si>
  <si>
    <t>5.5.6.3</t>
  </si>
  <si>
    <t>GRADE INJETADA EM FIBRA DE VIDRO 30X30X50MM C/ SUBMALHA DE 25X25MM C/ SUPERFICIE ANTIDERRAPANTE COR AMARELA, FIXADA POR CHUMBADOR DE EXPANSÃO EM AÇO INOX AISI 304Ǿ 1/4" X 1 3/4"; BUCHA DE AÇO INOX AISI 304 # 50 X Ǿ 5/8 X FURO 10.</t>
  </si>
  <si>
    <t>5.5.6.4</t>
  </si>
  <si>
    <t>GUINDASTE GIRATÓRIO DE COLUNA COM 3,50 M DE ALTURA POR 4,50 M DE BRAÇO, COMPOSTO POR:TROLLEY MANUAL, TALHA DE ALAVANCA COM CORRENTE DE ELOS OU TALHA DE CORRENTE COM CAPACIDADE DE 1000 KG, BRAÇO EM PERFIL "I" COM TRATAMENTO EMTINTA EPOXI, COLUNA EM TUBULAÇÃO</t>
  </si>
  <si>
    <t>5.5.7</t>
  </si>
  <si>
    <t>5.5.7.1</t>
  </si>
  <si>
    <t>5.5.7.2</t>
  </si>
  <si>
    <t>5.5.7.3</t>
  </si>
  <si>
    <t>REPARO/COLAGEM DE ESTRUTURAS DE CONCRETO COM ADESIVO ESTRUTURAL A BASE DE EPOXI, E=2 MM</t>
  </si>
  <si>
    <t>5.5.7.4</t>
  </si>
  <si>
    <t>5.5.7.5</t>
  </si>
  <si>
    <t>5.5.8</t>
  </si>
  <si>
    <t>5.5.8.1</t>
  </si>
  <si>
    <t>AMPLIAÇÃO EXCÊNTRICA C/FLANGES PN10 FD DN 300X150</t>
  </si>
  <si>
    <t>5.5.8.2</t>
  </si>
  <si>
    <t>TUBO EM FOFO, C/ FLANGES PN 10, D= 300MM, L=3,37M</t>
  </si>
  <si>
    <t>5.5.8.3</t>
  </si>
  <si>
    <t>CURVA 90º, EM FOFO, C/ FLANGES PN 10, D= 300MM</t>
  </si>
  <si>
    <t>5.5.8.4</t>
  </si>
  <si>
    <t>EXTREMIDADE EM FOFO, PONTA, COM ABA DE VEDAÇÃO / FLANGE PN 10, D= 300MM, L=0,75M</t>
  </si>
  <si>
    <t>5.5.8.5</t>
  </si>
  <si>
    <t xml:space="preserve">VÁLVULAS DE RETENÇÃO PORTINHOLA C/FLANGES DN 300MM </t>
  </si>
  <si>
    <t>5.5.8.6</t>
  </si>
  <si>
    <t>JUNTA DE DESMONTAGEM TRAVADA AXIALMENTE PN10 DN300MM</t>
  </si>
  <si>
    <t>5.5.8.7</t>
  </si>
  <si>
    <t>REGISTRO GAVETA FOFO, C/ FLANGES, CUNHA BORRACHA, CORPO CURTO E VOLANTE, TIPO EURO 23, PN16, DIAM = 300MM</t>
  </si>
  <si>
    <t>5.5.8.8</t>
  </si>
  <si>
    <t>TE FOFO FF DN 300 X 300MM PN10</t>
  </si>
  <si>
    <t>5.5.8.9</t>
  </si>
  <si>
    <t>TUBO EM FOFO, C/ FLANGES PN 10, D= 300MM, L=0,83M</t>
  </si>
  <si>
    <t>5.5.8.10</t>
  </si>
  <si>
    <t>TUBO EM FOFO, C/ FLANGES PN 10, D= 300MM, L=0,82M</t>
  </si>
  <si>
    <t>5.5.8.11</t>
  </si>
  <si>
    <t>TE FOFO FF DN 300 X 100MM PN10</t>
  </si>
  <si>
    <t>5.5.8.12</t>
  </si>
  <si>
    <t>TUBO EM FOFO, C/ FLANGES PN 10, D= 300MM, L=3,78M</t>
  </si>
  <si>
    <t>5.5.8.13</t>
  </si>
  <si>
    <t>MEDIDOR MAGNÉTICO INDUTIVO DE VAZÃO DN 300MM</t>
  </si>
  <si>
    <t>5.5.8.14</t>
  </si>
  <si>
    <t>FLANGE CEGO, EM FOFO, PN 10, D= 300MM</t>
  </si>
  <si>
    <t>5.5.8.15</t>
  </si>
  <si>
    <t>CURVA 90º, EM FOFO, C/ FLANGES E PÉ PN 10 / 16, D= 100MM</t>
  </si>
  <si>
    <t>5.5.8.16</t>
  </si>
  <si>
    <t>TUBO C/FLANGES PN10 FD DN 100MM L=0,51M</t>
  </si>
  <si>
    <t>5.5.8.17</t>
  </si>
  <si>
    <t>REGISTRO GAVETA FOFO, C/ FLANGES, CUNHA BORRACHA, CORPO CURTO E VOLANTE, TIPO EURO 23, PN16, DIAM = 100MM</t>
  </si>
  <si>
    <t>5.5.8.18</t>
  </si>
  <si>
    <t>TUBO FLANGE/PONTA C/ ABA DE VEDAÇÃO PN10/JGS FD 100MM L=4,54M</t>
  </si>
  <si>
    <t>5.5.8.19</t>
  </si>
  <si>
    <t>CURVA 90º, EM FOFO, C/ FLANGES PN 10 / 16, D= 100MM</t>
  </si>
  <si>
    <t>5.5.8.20</t>
  </si>
  <si>
    <t>TUBO FLANGE/PONTA PN10 FD DN 100MM L=0,65M</t>
  </si>
  <si>
    <t>5.5.8.21</t>
  </si>
  <si>
    <t>COMPORTA SENTIDO DUPLO DE FLUXO QUADRADA FD 500MM INCLUINDO HASTE DE PROLONGAMENTO COM ROSCA PN10 DN 1 1/8" L=2,91M E MANCAL INTERMEDIARIO MIH-1 FD DN 1 1/8" COM PEDESTAL DE SUSPENSÃO COM COM ENGRENAGENS REDUÇÃO SIMPLES MODELO PEPI 35-92 FD</t>
  </si>
  <si>
    <t>5.5.8.22</t>
  </si>
  <si>
    <t>TUBO C/PONTAS PN10 DN 100MM L=5800MM</t>
  </si>
  <si>
    <t>5.5.8.23</t>
  </si>
  <si>
    <t>VÁLVULA RETENÇÃO PORTA ÚNICA C/FLANGES DN 100MM P/ESGOTO</t>
  </si>
  <si>
    <t>5.5.8.24</t>
  </si>
  <si>
    <t>TUBO C/FLANGES PN10 FD DN 100MM L=0,32M</t>
  </si>
  <si>
    <t>5.5.8.25</t>
  </si>
  <si>
    <t>CURVA 90º C/ BOLSAS, EM FOFO, JE, D= 100MM</t>
  </si>
  <si>
    <t>5.5.9</t>
  </si>
  <si>
    <t>ACESSÓRIOS PARA TUBOS, PEÇAS E CONEXÕES</t>
  </si>
  <si>
    <t>5.5.9.1</t>
  </si>
  <si>
    <t>5.5.9.2</t>
  </si>
  <si>
    <t>ARRUELA DE BORRACHA PARA JUNTA C/ FLANGE PN 10, D= 100MM</t>
  </si>
  <si>
    <t>5.5.9.3</t>
  </si>
  <si>
    <t>5.5.9.4</t>
  </si>
  <si>
    <t>PARAFUSO C/ PORCA P/ FLANGES 16X80MM PN-10/16 DN50 A 100 PN -25 DN50 A 80</t>
  </si>
  <si>
    <t>5.5.9.5</t>
  </si>
  <si>
    <t>ARRUELA DE BORRACHA PARA FLANGES PN10 DN300MM</t>
  </si>
  <si>
    <t>5.5.10</t>
  </si>
  <si>
    <t>5.5.10.1</t>
  </si>
  <si>
    <t>CONJUNTO MOTO-BOMBA TIPO SUBMERSÍVEL MODELO XFP 150J -CH2 60HZ DA ABS OU MODELO EQUIVALENTE OU SUPERIOR COM AS SEGUINTES CARACTERÍSTICAS: HM=17,1 MCA; Q= 74,3M/S; NPH=2,9M E RENDIMENTO TOTAL &gt;69,6%,COM CURVA 90° C/PEDESTAL,GUIA E CORRENTE</t>
  </si>
  <si>
    <t>5.5.11</t>
  </si>
  <si>
    <t>ASSENTAMENTO MONTAGEM E REMOÇÃO DE TUBULAÇÕES, PEÇAS, CONEXÕES, VÁLVULAS E APARELHOS</t>
  </si>
  <si>
    <t>5.5.11.1</t>
  </si>
  <si>
    <t>AMPLIAÇÃO EXCÊNTRICA C/FLANGES PN10 FD DN 300X150MM</t>
  </si>
  <si>
    <t>5.5.11.2</t>
  </si>
  <si>
    <t>5.5.11.3</t>
  </si>
  <si>
    <t>5.5.11.4</t>
  </si>
  <si>
    <t>5.5.11.5</t>
  </si>
  <si>
    <t>5.5.11.6</t>
  </si>
  <si>
    <t>JUNTA DE DESMONTAGEM TRAVADA AXIALMENTE PN10 DN300</t>
  </si>
  <si>
    <t>5.5.11.7</t>
  </si>
  <si>
    <t>5.5.11.8</t>
  </si>
  <si>
    <t>TE FOFO FF DN 300 X 300 PN10</t>
  </si>
  <si>
    <t>5.5.11.9</t>
  </si>
  <si>
    <t>5.5.11.10</t>
  </si>
  <si>
    <t>5.5.11.11</t>
  </si>
  <si>
    <t>TE FOFO FF DN 300 X 100 PN10</t>
  </si>
  <si>
    <t>5.5.11.12</t>
  </si>
  <si>
    <t>5.5.11.13</t>
  </si>
  <si>
    <t>5.5.11.14</t>
  </si>
  <si>
    <t>5.5.11.15</t>
  </si>
  <si>
    <t>5.5.11.16</t>
  </si>
  <si>
    <t>5.5.11.17</t>
  </si>
  <si>
    <t>5.5.11.18</t>
  </si>
  <si>
    <t>TUBO FLANGE/PONTA PN0/JGS FD 100MM L=4,54M</t>
  </si>
  <si>
    <t>5.5.11.19</t>
  </si>
  <si>
    <t>5.5.11.20</t>
  </si>
  <si>
    <t>5.5.11.21</t>
  </si>
  <si>
    <t>5.5.11.22</t>
  </si>
  <si>
    <t>5.5.11.23</t>
  </si>
  <si>
    <t>VÁLVULA RETENÇÃO PORTA ÚNICA C/FLANGES DN 100 P/ESGOTO</t>
  </si>
  <si>
    <t>5.5.11.24</t>
  </si>
  <si>
    <t>5.5.11.25</t>
  </si>
  <si>
    <t>5.5.11.26</t>
  </si>
  <si>
    <t>5.5.12</t>
  </si>
  <si>
    <t>5.5.12.1</t>
  </si>
  <si>
    <t>5.5.13</t>
  </si>
  <si>
    <t>5.5.13.1</t>
  </si>
  <si>
    <t>5.5.14</t>
  </si>
  <si>
    <t>5.5.14.1</t>
  </si>
  <si>
    <t>MONTAGEM ,INSTALAÇÃO, TESTE E PRÉ OPERAÇÃO DE CONJUNTO MOTO-BOMBA TIPO SUBMERSÍVEL MODELO XFP 150J -CH2 60HZ DA ABS OU MODELO EQUIVALENTE OU SUPERIOR COM AS SEGUINTES CARACTERÍSTICAS: HM=17,1 MCA; Q= 74,3M/S; NPH=2,9M E RENDIMENTO TOTAL &gt;69,6%,COM CURVA 90° C/PEDESTAL,GUIA E CORRENTE</t>
  </si>
  <si>
    <t>5.5.15</t>
  </si>
  <si>
    <t>GRADE PARA TRATAMENTO</t>
  </si>
  <si>
    <t>5.5.15.1</t>
  </si>
  <si>
    <t>FORNECIMENTO DE CESTO DE AÇO INOX REMOVIVEL ∅5/16" E COMPRIMENTO DE 0,65M COM LATERAIS E FUNDOS DE CHAPA DE AÇO INOX 5/32", INCLUSIVE BUCHA, CANTONEIRAS E CHUMBADORES EM AÇO INOX , CONFORME DETALHAMENTO ESPECIFICADO NO PROJETO</t>
  </si>
  <si>
    <t>5.5.15.2</t>
  </si>
  <si>
    <t>ASSENTAMENTO DE CESTO DE AÇO INOX REMOVIVEL ∅5/16" E COMPRIMENTO DE 0,65M COM LATERAIS E FUNDOS DE CHAPA DE AÇO INOX 5/32", INCLUSIVE BUCHA, CANTONEIRAS E CHUMBADORES EM AÇO INOX , CONFORME DETALHAMENTO ESPECIFICADO NO PROJETO</t>
  </si>
  <si>
    <t>5.5.16</t>
  </si>
  <si>
    <t>5.5.16.1</t>
  </si>
  <si>
    <t>5.5.16.2</t>
  </si>
  <si>
    <t>REGULARIZACAO DE SUPERFICIES EM TERRA COM MOTONIVELADORA</t>
  </si>
  <si>
    <t>5.5.16.3</t>
  </si>
  <si>
    <t>5.5.16.4</t>
  </si>
  <si>
    <t>PORTAO EM TELA ARAME GALVANIZADO N.12 MALHA 2" E MOLDURA EM TUBOS DE ACO COM DUAS FOLHAS DE ABRIR, INCLUSO FERRAGENS</t>
  </si>
  <si>
    <t>5.5.16.5</t>
  </si>
  <si>
    <t>5.5.16.6</t>
  </si>
  <si>
    <t>5.5.16.7</t>
  </si>
  <si>
    <t>5.5.16.8</t>
  </si>
  <si>
    <t>5.5.16.9</t>
  </si>
  <si>
    <t>5.5.16.10</t>
  </si>
  <si>
    <t>5.5.16.11</t>
  </si>
  <si>
    <t>5.5.16.12</t>
  </si>
  <si>
    <t>5.5.16.13</t>
  </si>
  <si>
    <t>5.5.16.14</t>
  </si>
  <si>
    <t>5.5.16.15</t>
  </si>
  <si>
    <t>5.5.16.16</t>
  </si>
  <si>
    <t>5.5.16.17</t>
  </si>
  <si>
    <t>5.5.16.18</t>
  </si>
  <si>
    <t>5.5.16.19</t>
  </si>
  <si>
    <t>5.5.16.20</t>
  </si>
  <si>
    <t>5.5.16.21</t>
  </si>
  <si>
    <t>APLICAÇÃO DE FUNDO SELADOR ACRÍLICO EM PAREDES, UMA DEMÃO. AF_06/2014</t>
  </si>
  <si>
    <t>5.5.16.22</t>
  </si>
  <si>
    <t>5.5.17</t>
  </si>
  <si>
    <t>CASA DE CONTROLE</t>
  </si>
  <si>
    <t>5.5.17.1</t>
  </si>
  <si>
    <t>5.5.17.1.1</t>
  </si>
  <si>
    <t>5.5.17.1.2</t>
  </si>
  <si>
    <t>5.5.17.2</t>
  </si>
  <si>
    <t>5.5.17.2.1</t>
  </si>
  <si>
    <t>5.5.17.3</t>
  </si>
  <si>
    <t xml:space="preserve">TRANSPORTE DE SOLO </t>
  </si>
  <si>
    <t>5.5.17.3.1</t>
  </si>
  <si>
    <t>5.5.17.3.2</t>
  </si>
  <si>
    <t>5.5.17.3.3</t>
  </si>
  <si>
    <t>5.5.17.4</t>
  </si>
  <si>
    <t>5.5.17.4.1</t>
  </si>
  <si>
    <t>5.5.17.4.2</t>
  </si>
  <si>
    <t>5.5.17.4.3</t>
  </si>
  <si>
    <t>ESTACA CONCRETO PRE-MOLDADO INCLUSIVE CRAVACAO E EMENDAS 95T</t>
  </si>
  <si>
    <t>5.5.17.4.4</t>
  </si>
  <si>
    <t>5.5.17.4.5</t>
  </si>
  <si>
    <t>5.5.17.4.6</t>
  </si>
  <si>
    <t>5.5.17.4.7</t>
  </si>
  <si>
    <t>5.5.17.4.8</t>
  </si>
  <si>
    <t>5.5.17.4.9</t>
  </si>
  <si>
    <t>5.5.17.5</t>
  </si>
  <si>
    <t>VEDAÇÃO (PAREDES E PAINÉIS)</t>
  </si>
  <si>
    <t>5.5.17.5.1</t>
  </si>
  <si>
    <t>5.5.17.5.2</t>
  </si>
  <si>
    <t>ALVENARIA EM TIJOLO CERAMICO MACICO 5X10X20CM 1/2 VEZ (ESPESSURA 10CM), ASSENTADO COM ARGAMASSA TRACO 1:2:8 (CIMENTO, CAL E AREIA)</t>
  </si>
  <si>
    <t>5.5.17.6</t>
  </si>
  <si>
    <t>REVESTIMENTO</t>
  </si>
  <si>
    <t>5.5.17.6.1</t>
  </si>
  <si>
    <t>5.5.17.6.2</t>
  </si>
  <si>
    <t>5.5.17.6.3</t>
  </si>
  <si>
    <t>5.5.17.6.4</t>
  </si>
  <si>
    <t>5.5.17.7</t>
  </si>
  <si>
    <t>PISOS</t>
  </si>
  <si>
    <t>5.5.17.7.1</t>
  </si>
  <si>
    <t>PISO CIMENTADO TRACO 1:4 (CIMENTO E AREIA), COM ACABAMENTO RUSTICO ESPESSURA 3CM, PREPARO MANUAL</t>
  </si>
  <si>
    <t>5.5.17.7.2</t>
  </si>
  <si>
    <t>5.5.17.7.3</t>
  </si>
  <si>
    <t>5.5.17.8</t>
  </si>
  <si>
    <t>PINTURA</t>
  </si>
  <si>
    <t>5.5.17.8.1</t>
  </si>
  <si>
    <t>5.5.17.8.2</t>
  </si>
  <si>
    <t>5.5.17.9</t>
  </si>
  <si>
    <t>5.5.17.9.1</t>
  </si>
  <si>
    <t>5.5.17.9.2</t>
  </si>
  <si>
    <t>5.5.17.10</t>
  </si>
  <si>
    <t>5.5.17.10.1</t>
  </si>
  <si>
    <t>FORNECIMENTO E ASSENTAMENTO DE JANELAS METALICAS , COM GUARNICOES  SOB ENCOMENDA</t>
  </si>
  <si>
    <t>5.5.17.10.2</t>
  </si>
  <si>
    <t>FORNECIMENTO E ASSENTAMENTO DE JANELAS METALICAS COM VIDRO , COM GUARNICOES  SOB ENCOMENDA.</t>
  </si>
  <si>
    <t>5.5.17.10.3</t>
  </si>
  <si>
    <t>5.5.17.10.4</t>
  </si>
  <si>
    <t>FORNECIMENTO E ASSENTAMENTO DE PORTA METALICA COM VIDRO , COM GUARNIÇÕES SOB ENCOMENDA</t>
  </si>
  <si>
    <t>5.5.17.10.5</t>
  </si>
  <si>
    <t>5.5.17.11</t>
  </si>
  <si>
    <t>5.5.17.11.1</t>
  </si>
  <si>
    <t>LAVATÓRIO LOUÇA BRANCA COM COLUNA, 45 X 55CM OU EQUIVALENTE, PADRÃO MÉDIO - FORNECIMENTO E INSTALAÇÃO. AF_12/2013</t>
  </si>
  <si>
    <t>5.5.17.11.2</t>
  </si>
  <si>
    <t>REGISTRO DE PRESSÃO BRUTO, LATÃO, ROSCÁVEL, 3/4", COM ACABAMENTO E CANOPLA CROMADOS. FORNECIDO E INSTALADO EM RAMAL DE ÁGUA. AF_12/2014</t>
  </si>
  <si>
    <t>5.5.17.11.3</t>
  </si>
  <si>
    <t>VASO SANITÁRIO SIFONADO COM CAIXA ACOPLADA LOUÇA BRANCA, INCLUSO ENGATE FLEXÍVEL EM PLÁSTICO BRANCO, 1/2  X 40CM - FORNECIMENTO E INSTALAÇÃO. AF_12/2013</t>
  </si>
  <si>
    <t>5.5.17.11.4</t>
  </si>
  <si>
    <t>CAIXA DE PASSAGEM 40X40X50 FUNDO BRITA COM TAMPA</t>
  </si>
  <si>
    <t>5.5.17.11.5</t>
  </si>
  <si>
    <t>CAIXA DE INSPEÇÃO 80X80X80CM EM ALVENARIA - EXECUÇÃO</t>
  </si>
  <si>
    <t>5.5.17.11.6</t>
  </si>
  <si>
    <t>5.5.17.11.7</t>
  </si>
  <si>
    <t>REGISTRO DE GAVETA BRUTO, LATÃO, ROSCÁVEL, 3/4", COM ACABAMENTO E CANOPLA CROMADOS. FORNECIDO E INSTALADO EM RAMAL DE ÁGUA. AF_12/2014</t>
  </si>
  <si>
    <t>5.5.17.11.8</t>
  </si>
  <si>
    <t>TORNEIRA CROMADA 1/2" OU 3/4" PARA TANQUE, PADRÃO MÉDIO - FORNECIMENTO E INSTALAÇÃO. AF_12/2013</t>
  </si>
  <si>
    <t>5.5.17.11.9</t>
  </si>
  <si>
    <t>TORNEIRA CROMADA LONGA, DE PAREDE, 1/2" OU 3/4", PARA PIA DE COZINHA, PADRÃO MÉDIO - FORNECIMENTO E INSTALAÇÃO. AF_12/2013</t>
  </si>
  <si>
    <t>5.5.17.11.10</t>
  </si>
  <si>
    <t>5.5.17.11.11</t>
  </si>
  <si>
    <t>TANQUE DE LOUÇA BRANCA COM COLUNA, 30L OU EQUIVALENTE, INCLUSO SIFÃO FLEXÍVEL EM PVC, VÁLVULA PLÁSTICA E TORNEIRA DE METAL CROMADO PADRÃO POPULAR - FORNECIMENTO E INSTALAÇÃO. AF_12/2013_P</t>
  </si>
  <si>
    <t>5.5.17.11.12</t>
  </si>
  <si>
    <t>CAIXA D´AGUA EM POLIETILENO, 500 LITROS, COM ACESSÓRIOS</t>
  </si>
  <si>
    <t>5.5.17.11.13</t>
  </si>
  <si>
    <t>JOELHO PVC, ROSCAVEL, 45 GRAUS, 1", PARA AGUA FRIA PREDIAL</t>
  </si>
  <si>
    <t>5.5.17.11.14</t>
  </si>
  <si>
    <t>JOELHO PVC, ROSCAVEL, 45 GRAUS, 3/4", PARA AGUA FRIA PREDIAL</t>
  </si>
  <si>
    <t>5.5.17.11.15</t>
  </si>
  <si>
    <t>JOELHO PVC, ROSCAVEL, 90 GRAUS, 1", PARA AGUA FRIA PREDIAL</t>
  </si>
  <si>
    <t>5.5.17.11.16</t>
  </si>
  <si>
    <t>JOELHO PVC, ROSCAVEL, 90 GRAUS, 1/2", PARA AGUA FRIA PREDIAL</t>
  </si>
  <si>
    <t>5.5.17.11.17</t>
  </si>
  <si>
    <t>JOELHO PVC, ROSCAVEL, 90 GRAUS, 3/4", PARA AGUA FRIA PREDIAL</t>
  </si>
  <si>
    <t>5.5.17.11.18</t>
  </si>
  <si>
    <t>TE DE REDUCAO COM ROSCA, PVC, 90 GRAUS, 1 X 3/4", PARA AGUA FRIA PREDIAL</t>
  </si>
  <si>
    <t>5.5.17.11.19</t>
  </si>
  <si>
    <t>LUVA ROSCAVEL, PVC, 1", AGUA FRIA PREDIAL</t>
  </si>
  <si>
    <t>5.5.17.11.20</t>
  </si>
  <si>
    <t>LUVA ROSCAVEL, PVC, 3/4", AGUA FRIA PREDIAL</t>
  </si>
  <si>
    <t>5.5.17.11.21</t>
  </si>
  <si>
    <t>5.5.17.11.22</t>
  </si>
  <si>
    <t>TUBO PVC, SOLDAVEL, DN 32 MM, AGUA FRIA (NBR-5648)</t>
  </si>
  <si>
    <t>5.5.17.11.23</t>
  </si>
  <si>
    <t>TUBO PVC, SOLDAVEL, DN 20 MM, AGUA FRIA (NBR-5648)</t>
  </si>
  <si>
    <t>5.5.17.12</t>
  </si>
  <si>
    <t>ASSENTAMENTO DE MATERIAIS HIDRÁULICOS</t>
  </si>
  <si>
    <t>5.5.17.12.1</t>
  </si>
  <si>
    <t>5.5.17.12.2</t>
  </si>
  <si>
    <t>JOELHO PVC C/ROSCA 45G P/ AGUA FRIA PREDIAL 1"</t>
  </si>
  <si>
    <t>5.5.17.12.3</t>
  </si>
  <si>
    <t>JOELHO PVC C/ROSCA 45G P/AGUA FRIA PREDIAL 3/4"</t>
  </si>
  <si>
    <t>5.5.17.12.4</t>
  </si>
  <si>
    <t>JOELHO PVC C/ROSCA 90G P/ AGUA FRIA PREDIAL 1"</t>
  </si>
  <si>
    <t>5.5.17.12.5</t>
  </si>
  <si>
    <t xml:space="preserve">JOELHO PVC C/ROSCA 90G P/AGUA FRIA PREDIAL 1/2"                                                                                                                                                                                                                                                                                                                                       </t>
  </si>
  <si>
    <t>5.5.17.12.6</t>
  </si>
  <si>
    <t>JOELHO PVC C/ROSCA 90G P/ AGUA FRIA PREDIAL 3/4"</t>
  </si>
  <si>
    <t>5.5.17.12.7</t>
  </si>
  <si>
    <t>TE REDUCAO PVC C/ ROSCA 90G P/ AGUA FRIA PREDIAL 1 X 3/4"</t>
  </si>
  <si>
    <t>5.5.17.12.8</t>
  </si>
  <si>
    <t>LUVA PVC C/ROSCA P/AGUA FRIA PREDIAL 1"</t>
  </si>
  <si>
    <t>5.5.17.12.9</t>
  </si>
  <si>
    <t>LUVA PVC C/ROSCA P/AGUA FRIA PREDIAL 3/4"</t>
  </si>
  <si>
    <t>5.5.17.12.10</t>
  </si>
  <si>
    <t>5.5.17.12.11</t>
  </si>
  <si>
    <t>5.5.17.12.12</t>
  </si>
  <si>
    <t xml:space="preserve">TUBO PVC, SOLDAVEL, DN 20 MM, AGUA FRIA (NBR-5648)                                                                                                                                                                                                                                                                                                                                              </t>
  </si>
  <si>
    <t>5.5.17.13</t>
  </si>
  <si>
    <t>INSTALAÇÕES ELÉTRICAS</t>
  </si>
  <si>
    <t>5.5.17.13.1</t>
  </si>
  <si>
    <t>PONTO TOMADA BIPOLAR COM CONTATO TERRA 20A/250V COM ELETRODUTO PVC 3/4 E CAIXA 4X2" COM PLACA</t>
  </si>
  <si>
    <t>5.5.17.13.2</t>
  </si>
  <si>
    <t>PONTO INTERRUPTOR SIMPLES COM ELETRODUTO PVC 1/2" E CAIXA 4X2"</t>
  </si>
  <si>
    <t>5.5.17.13.3</t>
  </si>
  <si>
    <t>PONTO INTERRUPTOR DUPLO SIMPLES COM ELETRODUTO PVC 1/2" E CAIXA 4X2"</t>
  </si>
  <si>
    <t>5.5.17.13.4</t>
  </si>
  <si>
    <t>PONTO DE LUZ (CAIXA, ELETRODUTO, FIOS E INTERRUPTOR)</t>
  </si>
  <si>
    <t>5.5.17.13.5</t>
  </si>
  <si>
    <t>PONTO DE TOMADA PARA AR CONDICIONADO (CAIXA, ELETRODUTO, FIOS E TOMADA)</t>
  </si>
  <si>
    <t>5.5.17.13.6</t>
  </si>
  <si>
    <t>LUMINARIA TIPO CALHA, DE SOBREPOR, COM REATOR DE PARTIDA RAPIDA E LAMPADA FLUORESCENTE 1X40W, COMPLETA, FORNECIMENTO E INSTALACAO</t>
  </si>
  <si>
    <t>5.5.17.13.7</t>
  </si>
  <si>
    <t>CABO DE COBRE FLEXÍVEL ISOLADO, 1,5 MM², ANTI-CHAMA 450/750 V, PARA CIRCUITOS TERMINAIS - FORNECIMENTO E INSTALAÇÃO. AF_12/2015</t>
  </si>
  <si>
    <t>5.5.17.13.8</t>
  </si>
  <si>
    <t>CABO DE COBRE FLEXÍVEL ISOLADO, 2,5 MM², ANTI-CHAMA 450/750 V, PARA CIRCUITOS TERMINAIS - FORNECIMENTO E INSTALAÇÃO. AF_12/2015</t>
  </si>
  <si>
    <t>5.5.17.13.9</t>
  </si>
  <si>
    <t>CABO DE COBRE FLEXÍVEL ISOLADO, 4 MM², ANTI-CHAMA 450/750 V, PARA CIRCUITOS TERMINAIS - FORNECIMENTO E INSTALAÇÃO. AF_12/2015</t>
  </si>
  <si>
    <t>5.5.17.14</t>
  </si>
  <si>
    <t>LIMPEZA FINAL</t>
  </si>
  <si>
    <t>5.5.17.14.1</t>
  </si>
  <si>
    <t>LIMPEZA FINAL DA OBRA</t>
  </si>
  <si>
    <t>5.5.18</t>
  </si>
  <si>
    <t>CASA DO GRUPO GERADOR</t>
  </si>
  <si>
    <t>5.5.18.1</t>
  </si>
  <si>
    <t>5.5.18.1.1</t>
  </si>
  <si>
    <t>5.5.18.1.2</t>
  </si>
  <si>
    <t>5.5.18.2</t>
  </si>
  <si>
    <t>5.5.18.2.1</t>
  </si>
  <si>
    <t>5.5.18.3</t>
  </si>
  <si>
    <t>5.5.18.3.1</t>
  </si>
  <si>
    <t>5.5.18.3.2</t>
  </si>
  <si>
    <t>5.5.18.3.3</t>
  </si>
  <si>
    <t>5.5.18.4</t>
  </si>
  <si>
    <t>5.5.18.4.1</t>
  </si>
  <si>
    <t>5.5.18.4.2</t>
  </si>
  <si>
    <t>5.5.18.4.3</t>
  </si>
  <si>
    <t>ESTACA CONCRETO PRE-MOLDADO INCLUSIVE CRAVACAO E EMENDAS 130T</t>
  </si>
  <si>
    <t>5.5.18.4.4</t>
  </si>
  <si>
    <t>ESTACA CONCRETO PRE-MOLDADO INCLUSIVE CRAVACAO E EMENDAS 18 X 18CM - 32T</t>
  </si>
  <si>
    <t>5.5.18.4.5</t>
  </si>
  <si>
    <t>5.5.18.4.6</t>
  </si>
  <si>
    <t>5.5.18.4.7</t>
  </si>
  <si>
    <t>5.5.18.4.8</t>
  </si>
  <si>
    <t>5.5.18.4.9</t>
  </si>
  <si>
    <t>5.5.18.4.10</t>
  </si>
  <si>
    <t>5.5.18.5</t>
  </si>
  <si>
    <t>5.5.18.5.1</t>
  </si>
  <si>
    <t>5.5.18.6</t>
  </si>
  <si>
    <t>5.5.18.6.1</t>
  </si>
  <si>
    <t>5.5.18.6.2</t>
  </si>
  <si>
    <t>REBOCO  - MASSA ÚNICA, PARA RECEBIMENTO DE PINTURA, EM ARGAMASSA TRAÇO 1:2:8, PREPARO MECÂNICO COM BETONEIRA 400L, APLICADA MANUALMENTE EM FACES INTERNAS DE PAREDES, ESPESSURA DE 20MM, COM EXECUÇÃO DE TALISCAS. AF_06/2014</t>
  </si>
  <si>
    <t>5.5.18.7</t>
  </si>
  <si>
    <t>5.5.18.7.1</t>
  </si>
  <si>
    <t>5.5.18.7.2</t>
  </si>
  <si>
    <t>5.5.18.8</t>
  </si>
  <si>
    <t>5.5.18.8.1</t>
  </si>
  <si>
    <t>5.5.18.9</t>
  </si>
  <si>
    <t>5.5.18.9.1</t>
  </si>
  <si>
    <t>5.5.18.9.2</t>
  </si>
  <si>
    <t>5.5.18.10</t>
  </si>
  <si>
    <t>5.5.18.10.1</t>
  </si>
  <si>
    <t>5.5.18.10.2</t>
  </si>
  <si>
    <t>5.5.18.10.3</t>
  </si>
  <si>
    <t>5.5.18.10.4</t>
  </si>
  <si>
    <t>LUMINARIA TIPO CALHA, DE SOBREPOR, COM REATOR DE PARTIDA RAPIDA E LAMPADA FLUORESCENTE 2X40W, COMPLETA, FORNECIMENTO E INSTALACAO</t>
  </si>
  <si>
    <t>5.5.18.10.5</t>
  </si>
  <si>
    <t>5.5.18.10.6</t>
  </si>
  <si>
    <t>5.5.18.11</t>
  </si>
  <si>
    <t>5.5.18.11.1</t>
  </si>
  <si>
    <t>PROJETO ELÉTRICO</t>
  </si>
  <si>
    <t>ESTAÇÃO ELEVATÓRIA DE ESGOTO EE-G2</t>
  </si>
  <si>
    <t>6.1.1</t>
  </si>
  <si>
    <t xml:space="preserve">AQUISIÇÃO MATERIAL - ÁREA EXTERNA </t>
  </si>
  <si>
    <t>6.1.1.1</t>
  </si>
  <si>
    <t>CABO DE COBRE, FLEXIVEL, CLASSE 4 OU 5, ISOLACAO EM PVC/A, ANTICHAMA BWF-B, 1 CONDUTOR, 450/750 V, SECAO NOMINAL 2,5 MM2</t>
  </si>
  <si>
    <t>6.1.1.2</t>
  </si>
  <si>
    <t>CABO DE COBRE, FLEXIVEL, CLASSE 4 OU 5, ISOLACAO EM PVC/A, ANTICHAMA BWF-B, 1 CONDUTOR, 450/750 V, SECAO NOMINAL 4 MM2</t>
  </si>
  <si>
    <t>6.1.1.3</t>
  </si>
  <si>
    <t>ELETRODUTO DE PVC RIGIDO ROSCAVEL DE 3/4 ", SEM LUVA</t>
  </si>
  <si>
    <t>6.1.1.4</t>
  </si>
  <si>
    <t>LUVA EM PVC RIGIDO ROSCAVEL, DE 3/4", PARA ELETRODUTO</t>
  </si>
  <si>
    <t>6.1.1.5</t>
  </si>
  <si>
    <t>CURVA 90 GRAUS, LONGA, DE PVC RIGIDO ROSCAVEL, DE 3/4", PARA ELETRODUTO</t>
  </si>
  <si>
    <t>6.1.1.6</t>
  </si>
  <si>
    <t>ELETRODUTO DE PVC RIGIDO ROSCAVEL DE 2 ", SEM LUVA</t>
  </si>
  <si>
    <t>6.1.1.7</t>
  </si>
  <si>
    <t>LUVA EM PVC RIGIDO ROSCAVEL, DE 2", PARA ELETRODUTO</t>
  </si>
  <si>
    <t>6.1.1.8</t>
  </si>
  <si>
    <t>CURVA 90 GRAUS, LONGA, DE PVC RIGIDO ROSCAVEL, DE 2", PARA ELETRODUTO</t>
  </si>
  <si>
    <t>6.1.1.9</t>
  </si>
  <si>
    <t>CABO DE COBRE NU 16 MM2 MEIO-DURO</t>
  </si>
  <si>
    <t>6.1.1.10</t>
  </si>
  <si>
    <t>RELE FOTOELETRICO INTERNO E EXTERNO BIVOLT 1000 W, DE CONECTOR, SEM BASE</t>
  </si>
  <si>
    <t>6.1.1.11</t>
  </si>
  <si>
    <t>KIT PÉTALA DP 2198-01/02 E40. PROJETO, EQUIVALENTE OU SUPERIOR.</t>
  </si>
  <si>
    <t>6.1.1.12</t>
  </si>
  <si>
    <t>LAMPADA FLUORESCENTE ELETRONICA PL 85W / 220V (COMPACTA INTEGRADA)</t>
  </si>
  <si>
    <t>6.1.1.13</t>
  </si>
  <si>
    <t>POSTE DE ILUMINAÇÃO EXTERNA, 4.5M,REF. DP 2198-04, COM LUMINÁRIA DUPLA. PROJETO, EQUIVALENTE OU SUPERIOR.</t>
  </si>
  <si>
    <t>6.1.2</t>
  </si>
  <si>
    <t xml:space="preserve">INSTALAÇÃO E MONTAGEM - ÁREA EXTERNA </t>
  </si>
  <si>
    <t>6.1.2.1</t>
  </si>
  <si>
    <t>20% MATERIAL</t>
  </si>
  <si>
    <t>FIO DE COBRE FLEX UNIP ISOLACAO PVC 750V 2,5M²</t>
  </si>
  <si>
    <t>6.1.2.2</t>
  </si>
  <si>
    <t>FIO DE COBRE FLEX UNIP ISOLACAO PVC 750V 4M²</t>
  </si>
  <si>
    <t>6.1.2.3</t>
  </si>
  <si>
    <t>ELETRODUTO PVC ROSCA S/LUVA 20MM - 3/4" (3 METROS)</t>
  </si>
  <si>
    <t>6.1.2.4</t>
  </si>
  <si>
    <t xml:space="preserve">LUVA PVC ROSCAVEL P/ ELETRODUTO 3/4" </t>
  </si>
  <si>
    <t>6.1.2.5</t>
  </si>
  <si>
    <t>CURVA 90° PARA ELETRODUTO PVC RÍGIDORAIO LONGOCOM UMA LUVA Ø 3/4"REF.: TIGRE OU EQUIVALENTE</t>
  </si>
  <si>
    <t>6.1.2.6</t>
  </si>
  <si>
    <t>ELETRODUTO DE PVC ROSCAVEL DE 2" (50 MM), SEM LUVA</t>
  </si>
  <si>
    <t>6.1.2.7</t>
  </si>
  <si>
    <t>LUVA PVC ROSCAVEL P/ ELETRODUTO 2''</t>
  </si>
  <si>
    <t>6.1.2.8</t>
  </si>
  <si>
    <t>CURVA PVC 90G P/ ELETRODUTO ROSCAVEL 2"</t>
  </si>
  <si>
    <t>6.1.2.9</t>
  </si>
  <si>
    <t>CABO DE COBRE NU 16MM2 MEIO-DURO</t>
  </si>
  <si>
    <t>6.1.2.10</t>
  </si>
  <si>
    <t>FOTOCÉLULA 220V</t>
  </si>
  <si>
    <t>6.1.2.11</t>
  </si>
  <si>
    <t>6.1.2.12</t>
  </si>
  <si>
    <t>6.1.2.13</t>
  </si>
  <si>
    <t>6.1.3</t>
  </si>
  <si>
    <t>FORNECIMENTO DE MATERIAL ELÉTRICO - ABRIGO DO GERADOR</t>
  </si>
  <si>
    <t>6.1.3.1</t>
  </si>
  <si>
    <t>6.1.3.2</t>
  </si>
  <si>
    <t>CABO DE COBRE NU 35 MM2 MEIO-DURO</t>
  </si>
  <si>
    <t>6.1.3.3</t>
  </si>
  <si>
    <t>LAMPADA DE LUZ MISTA 160 W, BASE E27 (220 V)</t>
  </si>
  <si>
    <t>6.1.3.4</t>
  </si>
  <si>
    <t>ARANDELA 45 GRAUS PROVA DE TEMPO, GASES E VAPORES</t>
  </si>
  <si>
    <t>6.1.3.5</t>
  </si>
  <si>
    <t>EXTINTOR DE INCENDIO PORTATIL COM CARGA DE GAS CARBONICO CO2 DE 6 KG, CLASSE BC</t>
  </si>
  <si>
    <t>6.1.3.6</t>
  </si>
  <si>
    <t>GRUPO GERADOR DIESEL, PARA FUNCIONAMENTO SINGELO, NA POTÊNCIA DE 81/78 KVA (STANDBY / PRIME POWER), FATOR DE POTÊNCIA 0,8, 380/220V - 60HZ SISTEMA ESTRELA, COM QUADRO DE COMANDO AUTOMÁTICO E SISTEMA DE FORÇA MONTADO JUNTO AO COMANDO GEMINI, ACESSÓRIOS, CONFORME DESCRIÇÃO</t>
  </si>
  <si>
    <t>6.1.3.7</t>
  </si>
  <si>
    <t>HASTE DE ATERRAMENTO EM ACO COM 3,00 M DE COMPRIMENTO E DN = 3/4", REVESTIDA COM BAIXA CAMADA DE COBRE, SEM CONECTOR</t>
  </si>
  <si>
    <t>6.1.4</t>
  </si>
  <si>
    <t>INSTALAÇÃO  E MONTAGEM</t>
  </si>
  <si>
    <t>6.1.4.1</t>
  </si>
  <si>
    <t>FIO FLEXÍVEL DE COBRE UNIPOLAR, COM ISOLAÇÃO EM PVC 750V 2,5MM²</t>
  </si>
  <si>
    <t>6.1.4.2</t>
  </si>
  <si>
    <t>CABO DE COBRE NU 35MM2 MEIO-DURO</t>
  </si>
  <si>
    <t>6.1.4.3</t>
  </si>
  <si>
    <t>LAMPADA MISTA 160W BASE E - 27</t>
  </si>
  <si>
    <t>6.1.4.4</t>
  </si>
  <si>
    <t>6.1.4.5</t>
  </si>
  <si>
    <t>EXTINTOR DE INCENDIO C/ CARGA GAS CARBONICO CO2 6KG</t>
  </si>
  <si>
    <t>6.1.4.6</t>
  </si>
  <si>
    <t>6.1.4.7</t>
  </si>
  <si>
    <t>HASTE DE ATERRAMENTO, DN 3/4 X 3000MM, EM ACO REVESTIDO COM UMA CAMADA DE COBRE ELETROLITICO</t>
  </si>
  <si>
    <t>6.1.5</t>
  </si>
  <si>
    <t xml:space="preserve">FORNECIMENTO DE MATERIAL ELÉTRICO - ESTAÇÃO ELEVATÓRIA DE ESGOTO </t>
  </si>
  <si>
    <t>6.1.5.1</t>
  </si>
  <si>
    <t>6.1.5.2</t>
  </si>
  <si>
    <t>6.1.5.3</t>
  </si>
  <si>
    <t>6.1.5.4</t>
  </si>
  <si>
    <t>6.1.5.5</t>
  </si>
  <si>
    <t>6.1.5.6</t>
  </si>
  <si>
    <t>DIVERSOS (CABOS, BORNES, PLACAS DE IDENTIFICAÇÃO, CONECTORES, ADAPTADORES ETC)</t>
  </si>
  <si>
    <t>6.1.5.7</t>
  </si>
  <si>
    <t xml:space="preserve">CCM-EEE-G-2 - QUADRO DE COMANDO PARTIDACOM INVERSOR DE FREQUÊNCIA PARA OS MOTORES DA ELEVATÓRIA DE 2 X 20CV EM 380V- 60 HZ. CONFECCIONADO EM CHAPA DE AÇO NO 14 USG, PROTEÇÃO IP54. COM INVERSORES COM FILTRO DE HARMONICO, COM CONTATOR MAGNÉTICO TRIPOLAR, </t>
  </si>
  <si>
    <t>6.1.6</t>
  </si>
  <si>
    <t xml:space="preserve">INSTALAÇÃO E MONTAGEM - ESTAÇÃO ELEVATÓRIA DE ESGOTO </t>
  </si>
  <si>
    <t>6.1.6.1</t>
  </si>
  <si>
    <t>6.1.6.2</t>
  </si>
  <si>
    <t>6.1.6.3</t>
  </si>
  <si>
    <t>6.1.6.4</t>
  </si>
  <si>
    <t>6.1.6.5</t>
  </si>
  <si>
    <t>6.1.6.6</t>
  </si>
  <si>
    <t>6.1.6.7</t>
  </si>
  <si>
    <t>MONTAGEM E INSTALAÇÃO DE CCM-EEE-G-2 - QUADRO DE COMANDO PARTIDACOM INVERSOR DE FREQUÊNCIA PARA OS MOTORES DA ELEVATÓRIA DE 2 X 20CV EM 380V- 60 HZ. CONFECCIONADO EM CHAPA DE AÇO NO 14 USG, PROTEÇÃO IP54. COM INVERSORES COM FILTRO DE HARMONICO, COM CONTATOR MAGNÉTICO TRIPOLAR</t>
  </si>
  <si>
    <t>6.1.7</t>
  </si>
  <si>
    <t>FORNECIMENTO DE MATERIAL ELÉTRICO - RAMAL DE ENTRADA BAIXA TENSÃO SUBESTAÇÃO ÁREA 380/220V</t>
  </si>
  <si>
    <t>6.1.7.1</t>
  </si>
  <si>
    <t>MURETA DE ALVENARIA PARA MONTAGEM DO QUADRO DE MEDIÇÃO</t>
  </si>
  <si>
    <t>6.1.7.2</t>
  </si>
  <si>
    <t>CABEÇOTE DE ALUMÍNIO ELBOW DN 3"</t>
  </si>
  <si>
    <t>6.1.7.3</t>
  </si>
  <si>
    <t>CABO DE COBRE, FLEXIVEL, CLASSE 4 OU 5, ISOLACAO EM PVC/A, ANTICHAMA BWF-B, COBERTURA PVC-ST1, ANTICHAMA BWF-B, 1 CONDUTOR, 0,6/1 KV, SECAO NOMINAL 50 MM2</t>
  </si>
  <si>
    <t>6.1.7.4</t>
  </si>
  <si>
    <t>6.1.7.5</t>
  </si>
  <si>
    <t>6.1.7.6</t>
  </si>
  <si>
    <t>6.1.7.7</t>
  </si>
  <si>
    <t>6.1.7.8</t>
  </si>
  <si>
    <t>6.1.7.9</t>
  </si>
  <si>
    <t>POSTE DE CONCRETO DUPLO T H=9M CARGA NOMINAL 300KG INCLUSIVE ESCAVACAO, EXCLUSIVE TRANSPORTE - FORNECIMENTO E INSTALACAO</t>
  </si>
  <si>
    <t>6.1.7.10</t>
  </si>
  <si>
    <t>ELETRODUTO EM ACO GALVANIZADO ELETROLITICO, SEMI-PESADO, DIAMETRO 3", PAREDE DE 1,52 MM</t>
  </si>
  <si>
    <t>6.1.7.11</t>
  </si>
  <si>
    <t>LUVA PARA ELETRODUTO, EM ACO GALVANIZADO ELETROLITICO, DIAMETRO DE 80 MM (3")</t>
  </si>
  <si>
    <t>6.1.7.12</t>
  </si>
  <si>
    <t>CURVA 90 GRAUS, PARA ELETRODUTO, EM ACO GALVANIZADO ELETROLITICO, DIAMETRO DE 80 MM (3")</t>
  </si>
  <si>
    <t>6.1.7.13</t>
  </si>
  <si>
    <t>6.1.7.14</t>
  </si>
  <si>
    <t>CABO DE COBRE, FLEXIVEL, CLASSE 4 OU 5, ISOLACAO EM PVC/A, ANTICHAMA BWF-B, COBERTURA PVC-ST1, ANTICHAMA BWF-B, 1 CONDUTOR, 0,6/1 KV, SECAO NOMINAL 35 MM2</t>
  </si>
  <si>
    <t>6.1.7.15</t>
  </si>
  <si>
    <t>DISJUNTOR TIPO NEMA, TRIPOLAR 60 ATE 100 A, TENSAO MAXIMA DE 415 V</t>
  </si>
  <si>
    <t>6.1.7.16</t>
  </si>
  <si>
    <t>TRANSFORMADOR TRIFASICO DE DISTRIBUICAO, POTENCIA DE 75 KVA, TENSAO NOMINAL DE 15 KV, TENSAO SECUNDARIA DE 220/127V, EM OLEO ISOLANTE TIPO MINERAL</t>
  </si>
  <si>
    <t>6.1.8</t>
  </si>
  <si>
    <t>INSTALAÇÃO E MONTAGEM</t>
  </si>
  <si>
    <t>6.1.8.1</t>
  </si>
  <si>
    <t>6.1.8.2</t>
  </si>
  <si>
    <t>CABO MEIO DURO DE COBRE UNIPOLAR , COM ISOLAÇÃO EM PVC 0,6/1KV 50MM² (PRETO)</t>
  </si>
  <si>
    <t>6.1.8.3</t>
  </si>
  <si>
    <t>6.1.8.4</t>
  </si>
  <si>
    <t>6.1.8.5</t>
  </si>
  <si>
    <t>6.1.8.6</t>
  </si>
  <si>
    <t>6.1.8.7</t>
  </si>
  <si>
    <t>CURVA PVC 90G P/ ELETRODUTO ROSCAVEL 3/4"</t>
  </si>
  <si>
    <t>6.1.8.8</t>
  </si>
  <si>
    <t>ELETRODUTO FERRO GALV OU ZINCADO ELETROLIT SEMI-PESADO PAREDE 1,52MM - 3" NBR 13057 (3 METROS)</t>
  </si>
  <si>
    <t>6.1.8.9</t>
  </si>
  <si>
    <t xml:space="preserve">LUVA FERRO GALV ELETROLITICO 3" P/ ELETRODUTO </t>
  </si>
  <si>
    <t>6.1.8.10</t>
  </si>
  <si>
    <t>CURVA 90G FERRO GALV ELETROLITICO 3" P/ ELETRODUTO</t>
  </si>
  <si>
    <t>6.1.8.11</t>
  </si>
  <si>
    <t>6.1.8.12</t>
  </si>
  <si>
    <t>CABO MEIO DURO DE COBRE UNIPOLAR , COM ISOLAÇÃO EM PVC 0,6/1KV 35MM² (AZUL)</t>
  </si>
  <si>
    <t>6.1.8.13</t>
  </si>
  <si>
    <t>DISJUNTOR TERMOMAGNETICO TRIPOLAR 100A/600V, MONTADA EM CAIXAMOLDADA</t>
  </si>
  <si>
    <t>6.1.8.14</t>
  </si>
  <si>
    <t>TRANSFORMADOR TRIFÁSICO DE 75 KVA, EM ÓLEO MINERAL, 15KV, 60HZ, NBI95KV, A.T.: 13,8/13,2/12,6/12,0/11,4/10,8/10,2 – LIGAÇÃO TRIÂNGULO. B.T.: 380/220V – LIGAÇÃO ESTRELA COM NEUTRO ACESSÍVEL, CONTRAFO OU SIMILAR, PARA INSTALAÇÃO ÁREA EM POSTE</t>
  </si>
  <si>
    <t>6.1.9</t>
  </si>
  <si>
    <t>SISTEMA DE PROTEÇÃO CONTRA DESCARGA ATMOSFÉRICAS - S.P.D.A.</t>
  </si>
  <si>
    <t>6.1.9.1</t>
  </si>
  <si>
    <t>SUPORTE ISOLADOR REFORÇADO 200MM, COM CALHA, EM AÇO GALVANIZADO À FOGO, REF. PRT-221 PARATEC, EQUIVALENTE OU SUPERIOR.</t>
  </si>
  <si>
    <t>6.1.9.2</t>
  </si>
  <si>
    <t>SUPORTE ISOLADOR REFORCADO DIAMETRO NOMINAL 5/16", COM ROSCA SOBERBA E BUCHA</t>
  </si>
  <si>
    <t>6.1.9.3</t>
  </si>
  <si>
    <t>SUPORTE ISOLADOR SIMPLES 200MM, COM CALLHA, EM AÇO GALVANIZADO À FOGO, REF. PRT-219 PARATEC, EQUIVALENTE OU SUPERIOR.</t>
  </si>
  <si>
    <t>6.1.9.4</t>
  </si>
  <si>
    <t>SUPORTE ISOLADOR SIMPLES DIAMETRO NOMINAL 5/16", COM ROSCA SOBERBA E BUCHA</t>
  </si>
  <si>
    <t>6.1.9.5</t>
  </si>
  <si>
    <t>SUPORTE PARA TUBO DIAMETRO NOMINAL 2", COM ROSCA MECANICA</t>
  </si>
  <si>
    <t>6.1.9.6</t>
  </si>
  <si>
    <t>TERMINAL AÉREO 3/8" ROSCA MECÂNICA 300MM, COM ABRAÇADEIRA, REF. PRT-163A, PARATEC, EQUIVALENTE OU SUPERIOR</t>
  </si>
  <si>
    <t>6.1.9.7</t>
  </si>
  <si>
    <t>6.1.9.8</t>
  </si>
  <si>
    <t>6.1.9.9</t>
  </si>
  <si>
    <t>CABO DE COBRE NU 50 MM2 MEIO-DURO</t>
  </si>
  <si>
    <t>6.1.9.10</t>
  </si>
  <si>
    <t>6.1.9.11</t>
  </si>
  <si>
    <t>CAIXA INSPECAO, CONCRETO PRE MOLDADO, CIRCULAR, COM TAMPA, D = 60* CM, H= 60* CM</t>
  </si>
  <si>
    <t>6.1.9.12</t>
  </si>
  <si>
    <t>CONECTOR EMENDA E MEDIÇÃO PARA CABOS #35MM², REF. PRT-903, PARATEC, EQUIVALENTE OU SUPERIOR.</t>
  </si>
  <si>
    <t>6.1.9.13</t>
  </si>
  <si>
    <t>CONECTOR SPLIT-BOLT PARA CABO #35MM², REF. PRT-912, PARATEC, EQUIVALENTE OU SUPERIOR.</t>
  </si>
  <si>
    <t>6.1.10</t>
  </si>
  <si>
    <t>INSTALAÇÃO E MONTAGEM - SPDA</t>
  </si>
  <si>
    <t>6.1.10.1</t>
  </si>
  <si>
    <t>6.1.10.2</t>
  </si>
  <si>
    <t>SUPORTE ISOLADOR REFORÇADO 200MM, ROSCA SOBERBA, EM AÇO GALVANIZADO À FOGO, REF. PRT-207 PARATEC, EQUIVALENTE OU SUPERIOR.</t>
  </si>
  <si>
    <t>6.1.10.3</t>
  </si>
  <si>
    <t>6.1.10.4</t>
  </si>
  <si>
    <t>SUPORTE ISOLADOR SIMPLES 200MM, ROSCA SOBERBA, EM AÇO GALVANIZADO À FOGO, PARATEC, PRT-205 EQUIVALENTE OU SUPERIOR.</t>
  </si>
  <si>
    <t>6.1.10.5</t>
  </si>
  <si>
    <t>SUPORTE PARA ELETRODUTO Ø2", FIXAÇÃO HORIZONTAL, REF. PRT-804, PARATEC, EQUIVALENTE OU SUPERIOR.</t>
  </si>
  <si>
    <t>6.1.10.6</t>
  </si>
  <si>
    <t>6.1.10.7</t>
  </si>
  <si>
    <t>6.1.10.8</t>
  </si>
  <si>
    <t>6.1.10.9</t>
  </si>
  <si>
    <t>CABO DE COBRE NU 50MM2 MEIO-DURO</t>
  </si>
  <si>
    <t>6.1.10.10</t>
  </si>
  <si>
    <t>6.1.10.11</t>
  </si>
  <si>
    <t>CAIXA DE INSPEÇÃO DE ATERRAMENTO Ø300MMX600MM, REF. PRT-959, COM TAMPA DE AÇO GALVANIZADA, REF. PRT-967, COM ALÇA DE VERGALHÃO.</t>
  </si>
  <si>
    <t>6.1.10.12</t>
  </si>
  <si>
    <t>6.1.10.13</t>
  </si>
  <si>
    <t>6.1.11</t>
  </si>
  <si>
    <t xml:space="preserve">FORNECIMENTO DE MATERIAL DE AUTOMAÇÃO - ESTAÇÃO ELEVATÓRIA DE ESGOTO </t>
  </si>
  <si>
    <t>6.1.11.1</t>
  </si>
  <si>
    <t>PAINEL DE AUTOMAÇÃO TENSÃO 220VCA, ICC 2KA, INSTALAÇÃO SOBREPOR, PARA CLP, RÁDIO, IHM E FONTE 24VCC (10A), COM PORTA, FECHO COM CHAVE; ESPELHO EM ACRÍLICOTRANSPARENTE, BARRAMENTOS 1F+N+T, PROTEÇÃO GERAL DIN; DISJUNTORES DIN 1P, PROTETOR DE SURTO PARA UMA FASE E NEUTRO, MAIS BARRAMENTO 24VCC COM DISJUNTORES DIN 1P, ALIMENTADO POR FONTE 127VCA / 24VCC. DIMENSÃO MÍNIMO 1400X800X400MM (AXLXP);</t>
  </si>
  <si>
    <t>6.1.11.2</t>
  </si>
  <si>
    <t>CONTROLADOR LÓGICO PROGRAMÁVEL, MEMÓRIA COMPATÍVELCOM APLICAÇÃO, 32 BITS, SOFTWARE DE PROGRAMAÇÃO, PARA INSTALAR EMPAINEL METÁLICO, ALIMENTAÇÃO 127V,ENTRADA PARA IHM EM PORTA SERIAL, PARA MÍNIMO 10 ED (ENTRADAS DIGITAIS), 10 SD (SAÍDAS DIGITAIS) 10 EA (ENTRADAS ANALÓGICAS), 05 SA (SAÍDAS ANALÓGICAS), MÓDULOS DE COMUNICAÇÃO MODBUS RTU E ETHERNET, RS232, RS485, MODELO COMPACTLOGIX OU SIMILAR;</t>
  </si>
  <si>
    <t>6.1.11.3</t>
  </si>
  <si>
    <t>SISTEMA DE COMUNICAÇÃO COMPOSTO DE RÁDIO MODEM MDS INET II 900 AP/DR, ACCESS POINT/DUAL REMOTE, SPREAD SPECTRUM (FHSS), LIVRE DE LICENCIAMENTO ANATEL, 902-907,5MHZ E 915-928MHZ, 1W, 1024/512KBPS (RF), UMA PORTA ETHERNET 10BASET (10MBPS) E DUAS PORTAS SERIAIS RS-232 (1.200 À 115.200BPS), BUFFER INTERNO (SEM A NECESSIDADE DE CONTROLE DE FLUXO), AGENTE SNMP, COM VLAN E ENCRIPTAÇÃO AES-128, 10,5 À 30VCC. 01 X ANTENA DIRECIONAL, 14DBI, 900MHZ. 20M DE CABO COAXIAL RGC-213.6 X KIT COM ABRAÇADEIRA E ADAPTADOR ANGULAR PARA CABO COAXIAL RGC-213 (01 CONJUNTO PARA CADA 02M DE TORRE).01 X KIT COM CENTELHADOR COAXIAL DE ALTA EFICIÊNCIA, RABICHOS E CONECTORES COAXIAIS PARA CABO COAXIAL RGC-213.</t>
  </si>
  <si>
    <t>6.1.11.4</t>
  </si>
  <si>
    <t>MEDIDOR / TRANSMISSOR DE NÍVEL ULTRA-SÔNICO "LOOP POWERED". UNIDADE ELETRÔNICA INVÓLUCRO IP65/NEMA 4; ALIMENTAÇÃO 12 À 30VCC; SAÍDA ANALÓGICA DE 4-20MA; DISPLAY ALFANUMÉRICO DE 12 DÍGITOS, X 2 LINHAS E LCD BACKLIGHT; 4 TECLAS DE MEMBRANA E/OU VIA PC. SENSOR; INTERVALO DE MEDIÇÃO DE 0.35 ATÉ 13 METROS; TEMPERATURA DO LÍQUIDO DE -40 A +80ºC; PRECISÃO +/-0.25% FUNDO DE ESCALA. COM COMPRIMENTO DE CABO DE 50 METROS. REF. MODELO MS/HAWK - HIDROFLEX II OU SIMILAR; COM COMPRIMENTO DE CABO CONFORME PROJETO.</t>
  </si>
  <si>
    <t>6.1.11.5</t>
  </si>
  <si>
    <t>MEDIDOR DE NÍVEL SENSOR TIPO BÓIA, SUBMERSÍVEL PARA TRABALHO Á PROFUNDIDADE EM POÇO DE SUCÇÃO. PRESSÃO DE TRABALHO ATÉ 2 BAR</t>
  </si>
  <si>
    <t>6.1.11.6</t>
  </si>
  <si>
    <t>INTERFACE HOMEM MÁQUINA, SOFTWARE DE PROGRAMAÇÃO, PANELVIEW PLUS, TELA DE 6" TOUCH COLOR, TECLADO, RS-232, 19.200 OU 9600BPS, IP65, 24VCC</t>
  </si>
  <si>
    <t>6.1.11.7</t>
  </si>
  <si>
    <t>SWITCH GERENCIADO INTEGRADO, FAST ETHERNET 10 PORTAS, MODELO STRATIX 8000 OU SIMILAR;</t>
  </si>
  <si>
    <t>6.1.11.8</t>
  </si>
  <si>
    <t>NO BREAK ENTRADA 220VCA, BIVOLT, SAÍDA 115VCA, 1KVA, BATERIA SELADA INTERNA 7AH, SISTEMA PLL, FILTRO DE LINHA, 4 TOMADAS NBR 14136;</t>
  </si>
  <si>
    <t>6.1.11.9</t>
  </si>
  <si>
    <t>ELETRODUTO EM ACO GALVANIZADO ELETROLITICO, SEMI-PESADO, DIAMETRO 1 1/4", PAREDE DE 1,20 MM</t>
  </si>
  <si>
    <t>6.1.11.10</t>
  </si>
  <si>
    <t>LUVA PARA ELETRODUTO, EM ACO GALVANIZADO ELETROLITICO, DIAMETRO DE 32 MM (1 1/4")</t>
  </si>
  <si>
    <t>6.1.11.11</t>
  </si>
  <si>
    <t>CURVA 90 GRAUS, LONGA, DE PVC RIGIDO ROSCAVEL, DE 1 1/4", PARA ELETRODUTO</t>
  </si>
  <si>
    <t>6.1.11.12</t>
  </si>
  <si>
    <t>CONECTOR DE ALUMINIO TIPO PRENSA CABO, BITOLA 1 1/4", PARA CABOS DE DIAMETRO DE 31 A 34 MM</t>
  </si>
  <si>
    <t>6.1.11.13</t>
  </si>
  <si>
    <t>ELETRODUTO EM ACO GALVANIZADO ELETROLITICO, LEVE, DIAMETRO 3/4", PAREDE DE 0,90 MM</t>
  </si>
  <si>
    <t>6.1.11.14</t>
  </si>
  <si>
    <t>CURVA 90 GRAUS, PARA ELETRODUTO, EM ACO GALVANIZADO ELETROLITICO, DIAMETRO DE 20 MM (3/4")</t>
  </si>
  <si>
    <t>6.1.11.15</t>
  </si>
  <si>
    <t>CONDULETE DE ALUMINIO TIPO C, PARA ELETRODUTO ROSCAVEL DE 3/4", COM TAMPA CEGA</t>
  </si>
  <si>
    <t>6.1.11.16</t>
  </si>
  <si>
    <t>CONDULETE DE ALUMINIO TIPO LR, PARA ELETRODUTO ROSCAVEL DE 3/4", COM TAMPA CEGA</t>
  </si>
  <si>
    <t>6.1.11.17</t>
  </si>
  <si>
    <t>6.1.11.18</t>
  </si>
  <si>
    <t>LUVA PVC, ROSCAVEL, 2",  AGUA FRIA PREDIAL</t>
  </si>
  <si>
    <t>6.1.11.19</t>
  </si>
  <si>
    <t>ABRACADEIRA EM ACO PARA AMARRACAO DE ELETRODUTOS, TIPO D, COM 2" E PARAFUSO DE FIXACAO</t>
  </si>
  <si>
    <t>6.1.11.20</t>
  </si>
  <si>
    <t>CABO DE COBRE PARA ALIMENTAÇÃO 3 X 1,5MM², 1KV.</t>
  </si>
  <si>
    <t>6.1.11.21</t>
  </si>
  <si>
    <t>CABO AF-T PARA TRANSMISSÃO DE SINAL 4C X 22AWG PT PEKON BLINDADO (SHIELD), COM ISOLAÇÃO PRIMÁRIA EM PVC DE 90ºC, BLINDAGEM INDIVIDUAL E TOTAL ELETROSTÁTICA COM ENFAIXAMENTO EM HÉLICE DE FITA DE MYLAR E CAPA EXTERNA EM PVC NA COR PRETA.</t>
  </si>
  <si>
    <t>6.1.11.22</t>
  </si>
  <si>
    <t xml:space="preserve">CABO DE COMUNICAÇÃO PARA REDE PROTOCOLO ETHERNET, USO INDUSTRIAL, CATEGORIA 5E/UTP 24AWG, 4P, BLINDADO, COM CONDUTORES SÓLIDOS, TEMPERATURA DE OPERAÇÃO DE 0°C À 75°C, COMPATÍVEL COM RJ 45. </t>
  </si>
  <si>
    <t>6.1.11.23</t>
  </si>
  <si>
    <t>ELETRODUTO/DUTO PEAD FLEXIVEL PAREDE SIMPLES, CORRUGACAO HELICOIDAL, COR PRETA, SEM ROSCA, DE 2",  PARA CABEAMENTO SUBTERRANEO (NBR 15715)</t>
  </si>
  <si>
    <t>6.1.11.24</t>
  </si>
  <si>
    <t>ELETRODUTO METALICO FLEXIVEL REVESTIDO COM PVC PRETO, DIAMETRO EXTERNO DE 15 MM (3/8"), TIPO COPEX</t>
  </si>
  <si>
    <t>6.1.11.25</t>
  </si>
  <si>
    <t>CAIXA DE PASSAGEM METALICA DE SOBREPOR COM TAMPA PARAFUSADA, DIMENSOES 25 X 25 X 10 CM</t>
  </si>
  <si>
    <t>6.1.11.26</t>
  </si>
  <si>
    <t>CAIXA DE PASSAGEM METALICA DE SOBREPOR COM TAMPA PARAFUSADA, DIMENSOES 35 X 35 X 12 CM</t>
  </si>
  <si>
    <t>6.1.11.27</t>
  </si>
  <si>
    <t>CAIXA DE PASSAGEM 30X30X40 COM TAMPA E DRENO BRITA</t>
  </si>
  <si>
    <t>6.1.11.28</t>
  </si>
  <si>
    <t>6.1.12</t>
  </si>
  <si>
    <t>INSTALAÇÃO E MONTAGEM - AUTOMAÇÃO</t>
  </si>
  <si>
    <t>6.1.12.1</t>
  </si>
  <si>
    <t>PAINEL DE AUTOMAÇÃO TENSÃO 220VCA, ICC 2KA, INSTALAÇÃO SOBREPOR, PARA CLP, RÁDIO, IHM E FONTE 24VCC (10A) , COM PORTA, FECHO COM CHAVE; ESPELHO EM ACRÍLICOTRANSPARENTE , BARRAMENTOS 1F+N+T, PROTEÇÃO GERAL DIN; DISJUNTORES DIN 1P, PROTETOR DE SURTO PARA UMA FASE E NEUTRO, MAIS BARRAMENTO 24VCC COM DISJUNTORES DIN 1P, ALIMENTADO POR FONTE 127VCA / 24VCC. DIMENSÃO MÍNIMO 1400X800X400MM (AXLXP);</t>
  </si>
  <si>
    <t>6.1.12.2</t>
  </si>
  <si>
    <t>6.1.12.3</t>
  </si>
  <si>
    <t>6.1.12.4</t>
  </si>
  <si>
    <t>MEDIDOR DE NÍVEL TIPO HIDROSTÁTICO, SUBMERSÍVEL PARA TRABALHO Á PROFUNDIDADE EM RAP; SINAL DE SAÍDA 4-20MA; 10 A 45VCC; GRAU DE PROTEÇÃO IP68; EM AÇO INOX "AISI 304"; CONEXÃO AO PROCESSO 1/2" BPS. PRESSÃO DE ATUAÇÃO AJUSTÁVEL 0 A 10 BAR. FABRICANTE SMAR LD1.0 OU SIMILAR</t>
  </si>
  <si>
    <t>6.1.12.5</t>
  </si>
  <si>
    <t>6.1.12.6</t>
  </si>
  <si>
    <t>6.1.12.7</t>
  </si>
  <si>
    <t>6.1.12.8</t>
  </si>
  <si>
    <t>6.1.12.9</t>
  </si>
  <si>
    <t>ELETRODUTO FERRO GALV OU ZINCADO ELETROLIT SEMI-PESADO PAREDE 1,20MM - 1.1/4" NBR 13057</t>
  </si>
  <si>
    <t>6.1.12.10</t>
  </si>
  <si>
    <t>LUVA FERRO GALV ELETROLITICO 1.1/4" P/ ELETRODUTO</t>
  </si>
  <si>
    <t>6.1.12.11</t>
  </si>
  <si>
    <t>CURVA 90° PARA ELETRODUTO PVC RÍGIDO 1 1/4"REF.: TIGRE OU EQUIVALENTE</t>
  </si>
  <si>
    <t>6.1.12.12</t>
  </si>
  <si>
    <t xml:space="preserve">CONECTOR PRENSA CABO DE ALUMÍNIO BITOLA 1 1/4"; </t>
  </si>
  <si>
    <t>6.1.12.13</t>
  </si>
  <si>
    <t>ELETRODUTO FERRO GALV OU ZINCADO ELETROLIT LEVE PAREDE 0,90MM - 3/4" NBR 13057</t>
  </si>
  <si>
    <t>6.1.12.14</t>
  </si>
  <si>
    <t>CURVA 90° AÇO GALVANIZADO PESADO PARA ELETRODUTO 3/4";</t>
  </si>
  <si>
    <t>6.1.12.15</t>
  </si>
  <si>
    <t>CONDULETE EM ALUMÍNIO ENTRADA ROSCÁVEL DE 3/4", PINTURA A BASE DE TEMPO, TIPO C.</t>
  </si>
  <si>
    <t>6.1.12.16</t>
  </si>
  <si>
    <t>CONDULETE EM ALUMÍNIO ENTRADA ROSCÁVEL DE 3/4", PINTURA A BASE DE TEMPO, TIPO LR.</t>
  </si>
  <si>
    <t>6.1.12.17</t>
  </si>
  <si>
    <t>6.1.12.18</t>
  </si>
  <si>
    <t>LUVAPARA ELETRODUTO DE PVC ROSCÁVEL DE 2".</t>
  </si>
  <si>
    <t>6.1.12.19</t>
  </si>
  <si>
    <t>ABRAÇADEIRA TIPO D 2" C/ PARAFUSO P/ FIXAÇÃO DE ELETROTUTO.</t>
  </si>
  <si>
    <t>6.1.12.20</t>
  </si>
  <si>
    <t>6.1.12.21</t>
  </si>
  <si>
    <t>6.1.12.22</t>
  </si>
  <si>
    <t>6.1.12.23</t>
  </si>
  <si>
    <t>ELETRODUTO 2" TIPO KANALEX OU EQUIV</t>
  </si>
  <si>
    <t>6.1.12.24</t>
  </si>
  <si>
    <t>ELETRODUTO METALICO FLEXIVEL REV EXT PVC PRETO 15MM TIPO COPEX OU EQUIV</t>
  </si>
  <si>
    <t>6.1.12.25</t>
  </si>
  <si>
    <t>CAIXA DE PASSAGEM ALUMÍNIO FUNDIDO 250X250X100MM.</t>
  </si>
  <si>
    <t>6.1.12.26</t>
  </si>
  <si>
    <t>CAIXA DE PASSAGEM ALUMÍNIO FUNDIDO 350X350X112MM.</t>
  </si>
  <si>
    <t>ESTAÇÃO ELEVATÓRIA DE ESGOTO EE-F</t>
  </si>
  <si>
    <t>6.2.1</t>
  </si>
  <si>
    <t>FORNECIMENTO DE MATERIAL ELÉTRICO - SUBESTAÇÃO</t>
  </si>
  <si>
    <t>6.2.1.1</t>
  </si>
  <si>
    <t>POSTE DE CONCRETO CIRCULAR, 600 KG, H = 10 M (NBR 8451)</t>
  </si>
  <si>
    <t>6.2.1.2</t>
  </si>
  <si>
    <t>CRUZETA DE CONCRETO 2400MM</t>
  </si>
  <si>
    <t>6.2.1.3</t>
  </si>
  <si>
    <t>PÁRA RAIOS TIPO VÁLVULA 12KV - 10KA - ZNO - POLIMÉRICO</t>
  </si>
  <si>
    <t>6.2.1.4</t>
  </si>
  <si>
    <t>CHAVE FUSÍVEL TIPO EXPULSÃO 15KV - 100A - 10KA</t>
  </si>
  <si>
    <t>6.2.1.5</t>
  </si>
  <si>
    <t>ISOLADOR DE SUSPENSÃO 175MM, 15KV</t>
  </si>
  <si>
    <t>6.2.1.6</t>
  </si>
  <si>
    <t>PORCA OLHAL EM ACO GALVANIZADO, DIAMETRO NOMINAL DE 16 MM</t>
  </si>
  <si>
    <t>6.2.1.7</t>
  </si>
  <si>
    <t>GANCHO OLHAL EM ACO GALVANIZADO, ESPESSURA 16MM, ABERTURA 21MM</t>
  </si>
  <si>
    <t>6.2.1.8</t>
  </si>
  <si>
    <t>MÃO FRANCESA CHATA GALVANIZADA 700MM</t>
  </si>
  <si>
    <t>6.2.1.9</t>
  </si>
  <si>
    <t>CONECTOR METALICO TIPO PARAFUSO FENDIDO (SPLIT BOLT), PARA CABOS ATE 50 MM2</t>
  </si>
  <si>
    <t>6.2.1.10</t>
  </si>
  <si>
    <t>6.2.1.11</t>
  </si>
  <si>
    <t>CONECTOR ESTRIBO COMPRESSÃO ATÉ CABO 1/0</t>
  </si>
  <si>
    <t>6.2.1.12</t>
  </si>
  <si>
    <t>ALCA PREFORMADA DE DISTRIBUICAO, EM ACO GALVANIZADO, PARA CONDUTORES DE ALUMINIO AWG 2 (CAA 6/1 OU CA 7 FIOS)</t>
  </si>
  <si>
    <t>6.2.1.13</t>
  </si>
  <si>
    <t>6.2.1.14</t>
  </si>
  <si>
    <t>6.2.1.15</t>
  </si>
  <si>
    <t>PRENSA CABO DE CONEXAO GT-P22 P/ CABO COBRE OU SIMILAR</t>
  </si>
  <si>
    <t>6.2.1.16</t>
  </si>
  <si>
    <t xml:space="preserve">CABO DE AÇO GALVANIZADO 7 FIOS 1/4" SM </t>
  </si>
  <si>
    <t>6.2.1.17</t>
  </si>
  <si>
    <t>ESTICADOR, AÇO GALVANIZADO GANCHO OLHAL</t>
  </si>
  <si>
    <t>6.2.1.18</t>
  </si>
  <si>
    <t>VIGA "U" AÇO ZINCADO DE 304 X 76 X 7,11 X 1500MM</t>
  </si>
  <si>
    <t>6.2.1.19</t>
  </si>
  <si>
    <t>VIGA "U" AÇO ZINCADO DE 304 X 76 X 7,11 X 2800MM</t>
  </si>
  <si>
    <t>6.2.1.20</t>
  </si>
  <si>
    <t>6.2.1.21</t>
  </si>
  <si>
    <t>6.2.1.22</t>
  </si>
  <si>
    <t>6.2.1.23</t>
  </si>
  <si>
    <t>CABEÇOTE DE ALUMINIO ELBOW DN3/4"</t>
  </si>
  <si>
    <t>6.2.1.24</t>
  </si>
  <si>
    <t>ELETRODUTO DE PVC RIGIDO ROSCAVEL DE 4 ", SEM LUVA</t>
  </si>
  <si>
    <t>6.2.1.25</t>
  </si>
  <si>
    <t>LUVA EM PVC RIGIDO ROSCAVEL, DE 4", PARA ELETRODUTO</t>
  </si>
  <si>
    <t>6.2.1.26</t>
  </si>
  <si>
    <t>CURVA 90 GRAUS, LONGA, DE PVC RIGIDO ROSCAVEL, DE 4", PARA ELETRODUTO</t>
  </si>
  <si>
    <t>6.2.1.27</t>
  </si>
  <si>
    <t>CABEÇOTE DE ALUMINIO ELBOW DN4"</t>
  </si>
  <si>
    <t>6.2.1.28</t>
  </si>
  <si>
    <t>HASTE DE ATERRAMENTO EM ACO COM 3,00 M DE COMPRIMENTO E DN = 5/8", REVESTIDA COM BAIXA CAMADA DE COBRE, SEM CONECTOR</t>
  </si>
  <si>
    <t>6.2.1.29</t>
  </si>
  <si>
    <t>CABO DE COBRE, FLEXIVEL, CLASSE 4 OU 5, ISOLACAO EM PVC/A, ANTICHAMA BWF-B, COBERTURA PVC-ST1, ANTICHAMA BWF-B, 1 CONDUTOR, 0,6/1 KV, SECAO NOMINAL 120 MM2</t>
  </si>
  <si>
    <t>6.2.1.30</t>
  </si>
  <si>
    <t>TERMINAL METALICO A PRESSAO PARA 1 CABO DE 70 MM2, COM 1 FURO DE FIXACAO</t>
  </si>
  <si>
    <t>6.2.1.31</t>
  </si>
  <si>
    <t>TERMINAL METALICO A PRESSAO PARA 1 CABO DE 120 MM2, COM 1 FURO DE FIXACAO</t>
  </si>
  <si>
    <t>6.2.1.32</t>
  </si>
  <si>
    <t>TERMINAL METALICO A PRESSAO PARA 1 CABO DE 185 MM2, COM 1 FURO DE FIXACAO</t>
  </si>
  <si>
    <t>6.2.1.33</t>
  </si>
  <si>
    <t>TRANSFORMADOR TRIFÁSICO DE 500 KVA, A SECO, 15 KV, 60 HZ, NBI 95 KV, A.T.: 13,8/13,2/12,6/12,0/11,4/10,8/10,2 – LIGAÇÃO TRIÂNGULO. B.T.: 440/254V – LIGAÇÃO ESTRELA COM NEUTRO ACESSÍVEL, CONTRAFO OU SIMILAR, COM RODAS PARA INSTALAÇÃO EM TRILHO</t>
  </si>
  <si>
    <t>6.2.1.34</t>
  </si>
  <si>
    <t>DISJUNTOR TRIPOLAR A VOLUME REDUZIDO DE ÓLEO MOTORIZADO, CORRENTE NOMINAL 630 A, 17,5 KV, PROTEÇÃO “ON BOARD” COM RELÉ URPE-7104, CORRENTE DE INTERRUPÇÃO 16 KA EM 13,8 KV, POTÊNCIA DE INTERRUPÇÃO 350 MVA, NBI 95/110 KV, EQUIPADO COM RELÉ DE MÍNIMA 220V</t>
  </si>
  <si>
    <t>6.2.1.35</t>
  </si>
  <si>
    <t>ELETRODUTO EM ACO GALVANIZADO ELETROLITICO, PESADO, DIAMETRO 4", PAREDE DE 2,25 MM</t>
  </si>
  <si>
    <t>6.2.1.36</t>
  </si>
  <si>
    <t>CURVA 90 GRAUS, PARA ELETRODUTO, EM ACO GALVANIZADO ELETROLITICO, DIAMETRO DE 100 MM (4")</t>
  </si>
  <si>
    <t>6.2.1.37</t>
  </si>
  <si>
    <t>TAPETE DE BORRACHA ISOLAMENTO 15KV, 1MX1MX0.02M</t>
  </si>
  <si>
    <t>6.2.1.38</t>
  </si>
  <si>
    <t>CHAVE SECCIONADORA TRIPOLAR P/ MEDIA TENSAO 400A/15KV, C/ COMANDO MANUAL SIMULTANEO NAS 3 FASES ATRAVES DE PUNHO</t>
  </si>
  <si>
    <t>6.2.1.39</t>
  </si>
  <si>
    <t>MUFLA TERMINAL PRIMARIA UNIPOLAR USO EXTERNO PARA CABO 35/120MM2 ISOL. 15/25KV EM EPR - BORRACHA DE SILICONE</t>
  </si>
  <si>
    <t>6.2.1.40</t>
  </si>
  <si>
    <t>MUFLA TERMINAL PRIMARIA UNIPOLAR USO INTERNO PARA CABO 35/120MM2 ISOLACAO 15/25KV EM EPR - BORRACHA DE SILICONE</t>
  </si>
  <si>
    <t>6.2.1.41</t>
  </si>
  <si>
    <t>CABO DE COBRE UNIPOLAR 35 MM2, BLINDADO, ISOLACAO 12/20 KV EPR, COBERTURA EM PVC</t>
  </si>
  <si>
    <t>6.2.1.42</t>
  </si>
  <si>
    <t>CABO DE COBRE NU 70 MM2 MEIO-DURO</t>
  </si>
  <si>
    <t>6.2.1.43</t>
  </si>
  <si>
    <t>BLOCO AUTÔNOMO PARA ILUMINAÇÃO DE EMERGÊNCIA, COM 2 LÂMPADAS HALÓGENAS, ALIMENTAÇÃO 220V, REF. WE-01, WETZEL OU SIMILAR.</t>
  </si>
  <si>
    <t>6.2.1.44</t>
  </si>
  <si>
    <t>PERFIL "U" DE ACO LAMINADO, "U" 102 X 9,3</t>
  </si>
  <si>
    <t>6.2.2</t>
  </si>
  <si>
    <t>6.2.2.1</t>
  </si>
  <si>
    <t>6.2.2.2</t>
  </si>
  <si>
    <t>6.2.2.3</t>
  </si>
  <si>
    <t>6.2.2.4</t>
  </si>
  <si>
    <t>6.2.2.5</t>
  </si>
  <si>
    <t>6.2.2.6</t>
  </si>
  <si>
    <t>6.2.2.7</t>
  </si>
  <si>
    <t>6.2.2.8</t>
  </si>
  <si>
    <t>6.2.2.9</t>
  </si>
  <si>
    <t>6.2.2.10</t>
  </si>
  <si>
    <t>6.2.2.11</t>
  </si>
  <si>
    <t>6.2.2.12</t>
  </si>
  <si>
    <t>6.2.2.13</t>
  </si>
  <si>
    <t>6.2.2.14</t>
  </si>
  <si>
    <t>6.2.2.15</t>
  </si>
  <si>
    <t>6.2.2.16</t>
  </si>
  <si>
    <t>6.2.2.17</t>
  </si>
  <si>
    <t>6.2.2.18</t>
  </si>
  <si>
    <t>6.2.2.19</t>
  </si>
  <si>
    <t>6.2.2.20</t>
  </si>
  <si>
    <t>6.2.2.21</t>
  </si>
  <si>
    <t>6.2.2.22</t>
  </si>
  <si>
    <t>6.2.2.23</t>
  </si>
  <si>
    <t>6.2.2.24</t>
  </si>
  <si>
    <t>6.2.2.25</t>
  </si>
  <si>
    <t>6.2.2.26</t>
  </si>
  <si>
    <t>6.2.2.27</t>
  </si>
  <si>
    <t>6.2.2.28</t>
  </si>
  <si>
    <t>6.2.2.29</t>
  </si>
  <si>
    <t>6.2.2.30</t>
  </si>
  <si>
    <t>6.2.2.31</t>
  </si>
  <si>
    <t>6.2.2.32</t>
  </si>
  <si>
    <t>6.2.2.33</t>
  </si>
  <si>
    <t>6.2.2.34</t>
  </si>
  <si>
    <t>6.2.2.35</t>
  </si>
  <si>
    <t>6.2.2.36</t>
  </si>
  <si>
    <t>6.2.2.37</t>
  </si>
  <si>
    <t>6.2.2.38</t>
  </si>
  <si>
    <t>6.2.2.39</t>
  </si>
  <si>
    <t>6.2.2.40</t>
  </si>
  <si>
    <t>6.2.2.41</t>
  </si>
  <si>
    <t>6.2.2.42</t>
  </si>
  <si>
    <t>6.2.2.43</t>
  </si>
  <si>
    <t>6.2.2.44</t>
  </si>
  <si>
    <t>6.2.3</t>
  </si>
  <si>
    <t xml:space="preserve">FORNECIMENTO DE MATERIAL ELÉTRICO - ÁREA EXTERNA </t>
  </si>
  <si>
    <t>6.2.3.1</t>
  </si>
  <si>
    <t>CABO DE COBRE NU 120 MM2 MEIO-DURO</t>
  </si>
  <si>
    <t>6.2.3.2</t>
  </si>
  <si>
    <t>6.2.3.3</t>
  </si>
  <si>
    <t>CABO DE COBRE, FLEXIVEL, CLASSE 4 OU 5, ISOLACAO EM PVC/A, ANTICHAMA BWF-B, COBERTURA PVC-ST1, ANTICHAMA BWF-B, 1 CONDUTOR, 0,6/1 KV, SECAO NOMINAL 70 MM2</t>
  </si>
  <si>
    <t>6.2.3.4</t>
  </si>
  <si>
    <t>CABO PP 1X3#2,5MM² DE COBRE COM ISOLAÇÃO EM PVC, FLEXÍVEL, 1KV, IPCE, EQUIVALENTE OU SUPERIOR.</t>
  </si>
  <si>
    <t>6.2.3.5</t>
  </si>
  <si>
    <t>CABO PP 1X4#2,5MM² DE COBRE COM ISOLAÇÃO EM PVC, FLEXÍVEL, 1KV</t>
  </si>
  <si>
    <t>6.2.3.6</t>
  </si>
  <si>
    <t>CURVA 90 GRAUS, LONGA, DE PVC RIGIDO ROSCAVEL, DE 1", PARA ELETRODUTO</t>
  </si>
  <si>
    <t>6.2.3.7</t>
  </si>
  <si>
    <t>ELETRODUTO PVC FLEXIVEL CORRUGADO, COR AMARELA, DE 25 MM</t>
  </si>
  <si>
    <t>6.2.3.8</t>
  </si>
  <si>
    <t>6.2.3.9</t>
  </si>
  <si>
    <t>6.2.3.10</t>
  </si>
  <si>
    <t>6.2.3.11</t>
  </si>
  <si>
    <t>6.2.3.12</t>
  </si>
  <si>
    <t>LUVA EM PVC RIGIDO ROSCAVEL, DE 1", PARA ELETRODUTO</t>
  </si>
  <si>
    <t>6.2.3.13</t>
  </si>
  <si>
    <t>POSTE DE CONCRETO CIRCULAR, 300 KG, H = 5 M (NBR 8451)</t>
  </si>
  <si>
    <t>6.2.4</t>
  </si>
  <si>
    <t xml:space="preserve">INSTALAÇÃO E MONTAGEM- ÁREA EXTERNA </t>
  </si>
  <si>
    <t>6.2.4.1</t>
  </si>
  <si>
    <t>CABO DE COBRE NU 120MM² MEIO-DURO</t>
  </si>
  <si>
    <t>6.2.4.2</t>
  </si>
  <si>
    <t>CABO DE COBRE ISOLAMENTO ANTI-CHAMA 0,6/1KV 120MM2 (1 CONDUTOR) TP SINTENAX PIRELLI OU EQUIV (PRETO)</t>
  </si>
  <si>
    <t>6.2.4.3</t>
  </si>
  <si>
    <t>CABO DE COBRE ISOLAMENTO ANTI-CHAMA 0,6/1KV 70MM2 (1 CONDUTOR) TP SINTENAX PIRELLI OU EQUIV (AZUL)</t>
  </si>
  <si>
    <t>6.2.4.4</t>
  </si>
  <si>
    <t>6.2.4.5</t>
  </si>
  <si>
    <t>6.2.4.6</t>
  </si>
  <si>
    <t>CURVA PVC 90°, DIÂMETRO DE 1", TIGRE, EQUIVALENTE OU SUPERIOR.</t>
  </si>
  <si>
    <t>6.2.4.7</t>
  </si>
  <si>
    <t>ELETRODUTOPVC CORRUGADO PARA PASSAGEM E PROTEÇÃO DE CABOS DIÂMETRO 3/4, KANAFLEX, EQUIVALENTE OU SUPERIOR.</t>
  </si>
  <si>
    <t>6.2.4.8</t>
  </si>
  <si>
    <t>ELETRODUTO DE PVC RIGIDO, COM 3000MM, DIÂMETRO 3/4", TIGRE, EQUIVALENTE OU SUPERIOR.</t>
  </si>
  <si>
    <t>6.2.4.9</t>
  </si>
  <si>
    <t>6.2.4.10</t>
  </si>
  <si>
    <t>6.2.4.11</t>
  </si>
  <si>
    <t>6.2.4.12</t>
  </si>
  <si>
    <t>LUVA DE EMENDA PARA ELETRODUTO DE PVC, DIÂMETRO 1", TIGRE, EQUIVALENTE OU SUPERIOR.</t>
  </si>
  <si>
    <t>6.2.4.13</t>
  </si>
  <si>
    <t>POSTE DE CONCRETO CIRCULAR, 300KG, H = 5M DE ACORDO COM NBR 8451</t>
  </si>
  <si>
    <t>6.2.5</t>
  </si>
  <si>
    <t>6.2.5.1</t>
  </si>
  <si>
    <t>6.2.5.2</t>
  </si>
  <si>
    <t>6.2.5.3</t>
  </si>
  <si>
    <t>6.2.5.4</t>
  </si>
  <si>
    <t>6.2.5.5</t>
  </si>
  <si>
    <t>CONDULETE EM PVC, TIPO "LL", SEM TAMPA, DE 1/2" OU 3/4"</t>
  </si>
  <si>
    <t>6.2.5.6</t>
  </si>
  <si>
    <t>6.2.5.7</t>
  </si>
  <si>
    <t>CONDULETE EM PVC, TIPO "TB", SEM TAMPA, DE 1/2" OU 3/4"</t>
  </si>
  <si>
    <t>6.2.5.8</t>
  </si>
  <si>
    <t>6.2.5.9</t>
  </si>
  <si>
    <t>ABRAÇADEIRA TIPO U PARA ELETRODUTO DN3/4"</t>
  </si>
  <si>
    <t>6.2.5.10</t>
  </si>
  <si>
    <t>6.2.5.11</t>
  </si>
  <si>
    <t>6.2.5.12</t>
  </si>
  <si>
    <t>6.2.5.13</t>
  </si>
  <si>
    <t>6.2.5.14</t>
  </si>
  <si>
    <t>6.2.5.15</t>
  </si>
  <si>
    <t>CONJUNTO CONDULETE PVC TIPO "C" C/ 2 INTERRUPTORES SIMPLES + TAMPA"</t>
  </si>
  <si>
    <t>6.2.5.16</t>
  </si>
  <si>
    <t>CONJUNTO CONDULETE PVC TIPO "C" C/ 1 INTERRUPTOR SIMPLES CONJUGADOC/ 1 TOMADA + TAMPA"</t>
  </si>
  <si>
    <t>6.2.5.17</t>
  </si>
  <si>
    <t>CONJUNTO CONDULETE PVC TIPO "C" C/ 1 TOMADA 2P + TINCLUSIVE TAMPA"</t>
  </si>
  <si>
    <t>6.2.5.18</t>
  </si>
  <si>
    <t>6.2.5.19</t>
  </si>
  <si>
    <t>QUADRO DE COMANDO - TRANSFERÊNCIA AUTOMÁTICA</t>
  </si>
  <si>
    <t>6.2.5.20</t>
  </si>
  <si>
    <t>6.2.5.21</t>
  </si>
  <si>
    <t>FORNECIMENTO E INSTALAÇÃO DE GRUPO GERADOR DIESEL, PARA FUNCIONAMENTO SINGELO, NA POTÊNCIA DE 400/364KVA(STANDBY / PRIME POWER), FATOR DE POTÊNCIA 0,8, 440/254V - 60HZ SISTEMA ESTRELA, COM QUADRO DE COMANDO AUTOMÁTICO E SISTEMA DE FORÇA EM MODULO SEPARADO, ACESSÓRIOS, CONFORME DESCRIÇÃO</t>
  </si>
  <si>
    <t>6.2.6</t>
  </si>
  <si>
    <t>INSTALAÇÃO E  MONTAGEM - ABRIGO DO GERADOR</t>
  </si>
  <si>
    <t>6.2.6.1</t>
  </si>
  <si>
    <t>6.2.6.2</t>
  </si>
  <si>
    <t>CABO MEIO DURO DE COBRE UNIPOLAR , COM ISOLAÇÃO EM PVC 0,6/1KV 120MM²</t>
  </si>
  <si>
    <t>6.2.6.3</t>
  </si>
  <si>
    <t>6.2.6.4</t>
  </si>
  <si>
    <t>6.2.6.5</t>
  </si>
  <si>
    <t>CONDULETE PVC TIPO "LL" D = 3/4" S/TAMPA"</t>
  </si>
  <si>
    <t>6.2.6.6</t>
  </si>
  <si>
    <t>CONDULETE TIPO "C" EM LIGA ALUMINIO P/ ELETRODUTO ROSCADO 3/4"</t>
  </si>
  <si>
    <t>6.2.6.7</t>
  </si>
  <si>
    <t>CONDULETE PVC TIPO "TB" D = 3/4" S/TAMPA"</t>
  </si>
  <si>
    <t>6.2.6.8</t>
  </si>
  <si>
    <t>6.2.6.9</t>
  </si>
  <si>
    <t>6.2.6.10</t>
  </si>
  <si>
    <t>ELETRODUTO DE PVC RÍGIDO ROSQUEÁVEL DN4"(3 METROS )</t>
  </si>
  <si>
    <t>6.2.6.11</t>
  </si>
  <si>
    <t>LUVA PVC ROSCAVEL P/ ELETRODUTO 4''</t>
  </si>
  <si>
    <t>6.2.6.12</t>
  </si>
  <si>
    <t>CURVA PVC 90G P/ ELETRODUTO ROSCAVEL 4"</t>
  </si>
  <si>
    <t>6.2.6.13</t>
  </si>
  <si>
    <t>6.2.6.14</t>
  </si>
  <si>
    <t>6.2.6.15</t>
  </si>
  <si>
    <t>INTERRUPTOR 2 SEÇÕES MONTADO EM TAMPA DE CONDULETE DN 3/4"</t>
  </si>
  <si>
    <t>6.2.6.16</t>
  </si>
  <si>
    <t>INTERRUPTOR1 SEÇÃO MONTADO EM TAMPA DE CONDULETE DN 3/4"</t>
  </si>
  <si>
    <t>6.2.6.17</t>
  </si>
  <si>
    <t>TOMADA 2P+T UNIVERSAL SIMPLES 15A - 250V MONTADA EM TAMPA DE CONDULETE DN3/4"</t>
  </si>
  <si>
    <t>6.2.6.18</t>
  </si>
  <si>
    <t>6.2.6.19</t>
  </si>
  <si>
    <t>6.2.6.20</t>
  </si>
  <si>
    <t>HASTE DE TERRA EM ACO REVESTIDO DE COBRE DN5/8" X 3000MM</t>
  </si>
  <si>
    <t>6.2.7</t>
  </si>
  <si>
    <t>6.2.7.1</t>
  </si>
  <si>
    <t>CABO DE COBRE, FLEXIVEL, CLASSE 4 OU 5, ISOLACAO EM PVC/A, ANTICHAMA BWF-B, COBERTURA PVC-ST1, ANTICHAMA BWF-B, 1 CONDUTOR, 0,6/1 KV, SECAO NOMINAL 240 MM2</t>
  </si>
  <si>
    <t>6.2.7.2</t>
  </si>
  <si>
    <t>6.2.7.3</t>
  </si>
  <si>
    <t>CCM-EEE-F - QUADRO DE COMANDO PARTIDACOM INVERSOR DE FREQUÊNCIA PARA OS MOTORES DA ELEVATÓRIA DE 4 X 107CV EM 440V- 60 HZ. CONFECCIONADO EM CHAPA DE AÇO NO 14 USG, PROTEÇÃO IP54. COM INVERSORES COM FILTRO DE HARMONICO, COM CONTATOR MAGNÉTICO TRIPOLAR, U</t>
  </si>
  <si>
    <t>6.2.7.4</t>
  </si>
  <si>
    <t>6.2.8</t>
  </si>
  <si>
    <t xml:space="preserve">INSTALAÇÃO E MONTAGEM- ESTAÇÃO ELEVATÓRIA DE ESGOTO </t>
  </si>
  <si>
    <t>6.2.8.1</t>
  </si>
  <si>
    <t>CABO MEIO DURO DE COBRE UNIPOLAR , COM ISOLAÇÃO EM PVC 0,6/1KV 240MM²</t>
  </si>
  <si>
    <t>6.2.8.2</t>
  </si>
  <si>
    <t>6.2.8.3</t>
  </si>
  <si>
    <t>6.2.8.4</t>
  </si>
  <si>
    <t>6.2.9</t>
  </si>
  <si>
    <t xml:space="preserve">FORNECIMENTO DE MATERIAL ELÉTRICO - ILUMINAÇÃO E FORÇA </t>
  </si>
  <si>
    <t>6.2.9.1</t>
  </si>
  <si>
    <t>QUADRO DE ENERGIA COMPLETO (595X400X123)MM, IP 40, COM ATÉ 34 DISJUNTORES MONOPOLARES, COM KIT DE BARRAMENTO E DISJUNTORES CONFORME PROJETO ELÉTRICO .</t>
  </si>
  <si>
    <t>6.2.9.2</t>
  </si>
  <si>
    <t>PROJETOR RETANGULAR FECHADO PARA LAMPADA VAPOR DE MERCURIO/SODIO 250 W A 500 W, CABECEIRAS EM ALUMINIO FUNDIDO, CORPO EM ALUMINIO ANODIZADO, PARA LAMPADA E40 FECHAMENTO EM VIDRO TEMPERADO.</t>
  </si>
  <si>
    <t>6.2.9.3</t>
  </si>
  <si>
    <t>REATOR P/ LAMPADA VAPOR DE SODIO 250W USO EXT</t>
  </si>
  <si>
    <t>6.2.9.4</t>
  </si>
  <si>
    <t>LAMPADA VAPOR MERCURIO 250 W (BASE E40)</t>
  </si>
  <si>
    <t>6.2.9.5</t>
  </si>
  <si>
    <t>6.2.9.6</t>
  </si>
  <si>
    <t>6.2.9.7</t>
  </si>
  <si>
    <t>6.2.9.8</t>
  </si>
  <si>
    <t>CONDULETE DE ALUMINIO TIPO B, PARA ELETRODUTO ROSCAVEL DE 1", COM TAMPA CEGA</t>
  </si>
  <si>
    <t>6.2.9.9</t>
  </si>
  <si>
    <t>CONDULETE DE ALUMINIO TIPO T, PARA ELETRODUTO ROSCAVEL DE 1", COM TAMPA CEGA</t>
  </si>
  <si>
    <t>6.2.9.10</t>
  </si>
  <si>
    <t>6.2.9.11</t>
  </si>
  <si>
    <t>6.2.9.12</t>
  </si>
  <si>
    <t>6.2.9.13</t>
  </si>
  <si>
    <t>CAIXA PARA TOMADA EM PERFILADO.</t>
  </si>
  <si>
    <t>6.2.9.14</t>
  </si>
  <si>
    <t>PINO MACHO PARA TOMADA 2P+T.</t>
  </si>
  <si>
    <t>6.2.9.15</t>
  </si>
  <si>
    <t>CONDULETE DE ALUMINIO TIPO C, PARA ELETRODUTO ROSCAVEL DE 1", COM TAMPA CEGA</t>
  </si>
  <si>
    <t>6.2.9.16</t>
  </si>
  <si>
    <t>CONDULETE DE ALUMINIO TIPO E, PARA ELETRODUTO ROSCAVEL DE 1", COM TAMPA CEGA</t>
  </si>
  <si>
    <t>6.2.9.17</t>
  </si>
  <si>
    <t>CONDULETE METÁLICO TIPO “ED”, DIÂMETRO 1", WETZEL OU SIMILAR</t>
  </si>
  <si>
    <t>6.2.9.18</t>
  </si>
  <si>
    <t>CONDULETE DE ALUMINIO TIPO LR, PARA ELETRODUTO ROSCAVEL DE 1", COM TAMPA CEGA</t>
  </si>
  <si>
    <t>6.2.9.19</t>
  </si>
  <si>
    <t>6.2.10</t>
  </si>
  <si>
    <t xml:space="preserve">INSTALAÇÃO E MONTAGEM  - ESTAÇÃO ELEVATÓRIA DE ESGOTO </t>
  </si>
  <si>
    <t>6.2.10.1</t>
  </si>
  <si>
    <t>6.2.10.2</t>
  </si>
  <si>
    <t>6.2.10.3</t>
  </si>
  <si>
    <t>6.2.10.4</t>
  </si>
  <si>
    <t xml:space="preserve">LAMPADA VAPOR MERCURIO 250W </t>
  </si>
  <si>
    <t>6.2.10.5</t>
  </si>
  <si>
    <t>6.2.10.6</t>
  </si>
  <si>
    <t>6.2.10.7</t>
  </si>
  <si>
    <t>CONDULETE DE ALUMINIO FUNDIDO TIPO B DN 1"</t>
  </si>
  <si>
    <t>6.2.10.8</t>
  </si>
  <si>
    <t>CONDULETE METÁLICO TIPO “T”, DIÂMETRO 1", WETZEL OU SIMILAR</t>
  </si>
  <si>
    <t>6.2.10.9</t>
  </si>
  <si>
    <t>CABO DE COBRE, ISOLAMENTO 750 V, 2,5MM2, CINZA.</t>
  </si>
  <si>
    <t>6.2.10.10</t>
  </si>
  <si>
    <t>CABO DE COBRE, ISOLAMENTO 750 V, 2,5MM2, PRETO.</t>
  </si>
  <si>
    <t>6.2.10.11</t>
  </si>
  <si>
    <t>CABO DE COBRE, ISOLAMENTO 750 V, 2,5MM2, VERDE.</t>
  </si>
  <si>
    <t>6.2.10.12</t>
  </si>
  <si>
    <t>6.2.10.13</t>
  </si>
  <si>
    <t>6.2.10.14</t>
  </si>
  <si>
    <t>CONDULETE METÁLICO TIPO “C”, DIÂMETRO 1", WETZEL OU SIMILAR</t>
  </si>
  <si>
    <t>6.2.10.15</t>
  </si>
  <si>
    <t>CONDULETE METÁLICO TIPO “E”, DIÂMETRO 1", WETZEL OU SIMILAR</t>
  </si>
  <si>
    <t>6.2.10.16</t>
  </si>
  <si>
    <t>6.2.10.17</t>
  </si>
  <si>
    <t>CONDULETE METÁLICO TIPO “LR”, DIÂMETRO 1", WETZEL OU SIMILAR</t>
  </si>
  <si>
    <t>6.2.10.18</t>
  </si>
  <si>
    <t>6.2.11</t>
  </si>
  <si>
    <t>6.2.11.1</t>
  </si>
  <si>
    <t>6.2.11.2</t>
  </si>
  <si>
    <t>6.2.11.3</t>
  </si>
  <si>
    <t>6.2.11.4</t>
  </si>
  <si>
    <t>6.2.11.5</t>
  </si>
  <si>
    <t>6.2.11.6</t>
  </si>
  <si>
    <t>6.2.11.7</t>
  </si>
  <si>
    <t>6.2.11.8</t>
  </si>
  <si>
    <t>6.2.11.9</t>
  </si>
  <si>
    <t>6.2.11.10</t>
  </si>
  <si>
    <t>6.2.11.11</t>
  </si>
  <si>
    <t>6.2.11.12</t>
  </si>
  <si>
    <t>6.2.11.13</t>
  </si>
  <si>
    <t>6.2.12</t>
  </si>
  <si>
    <t>6.2.12.1</t>
  </si>
  <si>
    <t>6.2.12.2</t>
  </si>
  <si>
    <t>6.2.12.3</t>
  </si>
  <si>
    <t>6.2.12.4</t>
  </si>
  <si>
    <t>6.2.12.5</t>
  </si>
  <si>
    <t>6.2.12.6</t>
  </si>
  <si>
    <t>6.2.12.7</t>
  </si>
  <si>
    <t>6.2.12.8</t>
  </si>
  <si>
    <t>6.2.12.9</t>
  </si>
  <si>
    <t>6.2.12.10</t>
  </si>
  <si>
    <t>6.2.12.11</t>
  </si>
  <si>
    <t>6.2.12.12</t>
  </si>
  <si>
    <t>6.2.12.13</t>
  </si>
  <si>
    <t>6.2.13</t>
  </si>
  <si>
    <t>6.2.13.1</t>
  </si>
  <si>
    <t>6.2.13.2</t>
  </si>
  <si>
    <t>6.2.13.3</t>
  </si>
  <si>
    <t>SISTEMA DE COMUNICAÇÃO COMPOSTO DE RÁDIO MODEM MDS INET II 900 AP/DR, ACCESS POINT/DUAL REMOTE, SPREAD SPECTRUM (FHSS), LIVRE DE LICENCIAMENTO ANATEL, 902-907,5MHZ E 915-928MHZ, 1W, 1024/512KBPS (RF), UMA PORTA ETHERNET 10BASET (10MBPS) E DUAS PORTAS SERIAIS RS-232 (1.200 À 115.200BPS), BUFFER INTERNO (SEM A NECESSIDADE DE CONTROLE DE FLUXO), AGENTE SNMP, COM VLAN E ENCRIPTAÇÃO AES-128, 10,5 À 30VCC. 01 X ANTENA DIRECIONAL, 14DBI, 900MHZ. 20M DE CABO COAXIAL RGC-213.6 X KIT COM ABRAÇADEIRA E ADAPTADOR ANGULAR PARA CABO COAXIAL RGC-213 (01 CONJUNTO PARA CADA 02M DE TORRE).01 X KIT COM CENTELHADOR COAXIAL DE ALTA EFICIÊNCIA, RABICHOS E CONECTORES COAXIAIS PARA CABO COAXIAL RGC-213</t>
  </si>
  <si>
    <t>6.2.13.4</t>
  </si>
  <si>
    <t>6.2.13.5</t>
  </si>
  <si>
    <t>MEDIDOR DE NÍVEL SENSOR TIPO BÓIA, SUBMERSÍVEL PARA TRABALHO Á PROFUNDIDADE EM POÇO DE SUCÇÃO. PRESSÃO DE TRABALHO ATÉ 2 BAR;</t>
  </si>
  <si>
    <t>6.2.13.6</t>
  </si>
  <si>
    <t>6.2.13.7</t>
  </si>
  <si>
    <t>6.2.13.8</t>
  </si>
  <si>
    <t>6.2.13.9</t>
  </si>
  <si>
    <t>6.2.13.10</t>
  </si>
  <si>
    <t>6.2.13.11</t>
  </si>
  <si>
    <t>6.2.13.12</t>
  </si>
  <si>
    <t>6.2.13.13</t>
  </si>
  <si>
    <t>6.2.13.14</t>
  </si>
  <si>
    <t>6.2.13.15</t>
  </si>
  <si>
    <t>6.2.13.16</t>
  </si>
  <si>
    <t>6.2.13.17</t>
  </si>
  <si>
    <t>CONDULETE DE ALUMINIO TIPO T, PARA ELETRODUTO ROSCAVEL DE 3/4", COM TAMPA CEGA</t>
  </si>
  <si>
    <t>6.2.13.18</t>
  </si>
  <si>
    <t>ABRACADEIRA EM ACO PARA AMARRACAO DE ELETRODUTOS, TIPO D, COM 3/4" E PARAFUSO DE FIXACAO</t>
  </si>
  <si>
    <t>6.2.13.19</t>
  </si>
  <si>
    <t>6.2.13.20</t>
  </si>
  <si>
    <t>6.2.13.21</t>
  </si>
  <si>
    <t>6.2.13.22</t>
  </si>
  <si>
    <t>6.2.13.23</t>
  </si>
  <si>
    <t>6.2.13.24</t>
  </si>
  <si>
    <t>6.2.13.25</t>
  </si>
  <si>
    <t>6.2.13.26</t>
  </si>
  <si>
    <t>6.2.13.27</t>
  </si>
  <si>
    <t>6.2.13.28</t>
  </si>
  <si>
    <t>6.2.14</t>
  </si>
  <si>
    <t>INSTALAÇÃO E MONTAGEM  - AUTOMAÇÃO</t>
  </si>
  <si>
    <t>6.2.14.1</t>
  </si>
  <si>
    <t>6.2.14.2</t>
  </si>
  <si>
    <t>6.2.14.3</t>
  </si>
  <si>
    <t>6.2.14.4</t>
  </si>
  <si>
    <t>MEDIDOR DE NÍVEL TIPO HIDROSTÁTICO, SUBMERSÍVEL PARA TRABALHO Á PROFUNDIDADE EM RAP; SINAL DE SAÍDA 4-20MA; 10 A 45VCC; GRAU DE PROTEÇÃO IP68; EM AÇO INOX "AISI 304"; CONEXÃO AO PROCESSO 1/2" BPS. PRESSÃO DE ATUAÇÃO AJUSTÁVEL 0 A 10 BAR. FABRICANTE SMAR LD1.0 OU SIMILAR;</t>
  </si>
  <si>
    <t>6.2.14.5</t>
  </si>
  <si>
    <t>6.2.14.6</t>
  </si>
  <si>
    <t>6.2.14.7</t>
  </si>
  <si>
    <t>6.2.14.8</t>
  </si>
  <si>
    <t>6.2.14.9</t>
  </si>
  <si>
    <t>6.2.14.10</t>
  </si>
  <si>
    <t>6.2.14.11</t>
  </si>
  <si>
    <t>6.2.14.12</t>
  </si>
  <si>
    <t>6.2.14.13</t>
  </si>
  <si>
    <t>6.2.14.14</t>
  </si>
  <si>
    <t>6.2.14.15</t>
  </si>
  <si>
    <t>6.2.14.16</t>
  </si>
  <si>
    <t>6.2.14.17</t>
  </si>
  <si>
    <t>CONDULETE EM ALUMÍNIO ENTRADA ROSCÁVEL DE 3/4", PINTURA A BASE DE TEMPO, TIPO T.</t>
  </si>
  <si>
    <t>6.2.14.18</t>
  </si>
  <si>
    <t>ABRAÇADEIRA TIPO D 3/4" C/ PARAFUSO P/ FIXAÇÃO DE ELETROTUTO.</t>
  </si>
  <si>
    <t>6.2.14.19</t>
  </si>
  <si>
    <t>6.2.14.20</t>
  </si>
  <si>
    <t>6.2.14.21</t>
  </si>
  <si>
    <t>6.2.14.22</t>
  </si>
  <si>
    <t>6.2.14.23</t>
  </si>
  <si>
    <t>6.2.14.24</t>
  </si>
  <si>
    <t>6.2.14.25</t>
  </si>
  <si>
    <t>6.2.14.26</t>
  </si>
  <si>
    <t>6.2.14.27</t>
  </si>
  <si>
    <t>6.2.14.28</t>
  </si>
  <si>
    <t>CAIXA DE PASSAGEM 30X30X40 COM TAMPA E DRENO BRITA.</t>
  </si>
  <si>
    <t>TOTAL GERAL</t>
  </si>
  <si>
    <t xml:space="preserve"> </t>
  </si>
  <si>
    <t>CRONOGRAMA FÍSICO-FINANCEIRO</t>
  </si>
  <si>
    <t>DESCRIÇÃO DO PRODUTO/TRABALHO</t>
  </si>
  <si>
    <t>CUSTOS %</t>
  </si>
  <si>
    <t>CUSTOS R$</t>
  </si>
  <si>
    <t>MÊS 01</t>
  </si>
  <si>
    <t>MÊS 02</t>
  </si>
  <si>
    <t>MÊS 03</t>
  </si>
  <si>
    <t>MÊS 04</t>
  </si>
  <si>
    <t>MÊS 05</t>
  </si>
  <si>
    <t>MÊS 06</t>
  </si>
  <si>
    <t>MÊS 07</t>
  </si>
  <si>
    <t>MÊS 08</t>
  </si>
  <si>
    <t>MÊS 09</t>
  </si>
  <si>
    <t>MÊS 10</t>
  </si>
  <si>
    <t>MÊS 11</t>
  </si>
  <si>
    <t>MÊS 12</t>
  </si>
  <si>
    <t>MÊS 13</t>
  </si>
  <si>
    <t>MÊS 14</t>
  </si>
  <si>
    <t>MÊS 15</t>
  </si>
  <si>
    <t>MÊS 16</t>
  </si>
  <si>
    <t>MÊS 17</t>
  </si>
  <si>
    <t>MÊS 18</t>
  </si>
  <si>
    <t>% MENSAL</t>
  </si>
  <si>
    <t>TOTAL ACUMULADO</t>
  </si>
  <si>
    <t>% ACUMULADO</t>
  </si>
</sst>
</file>

<file path=xl/styles.xml><?xml version="1.0" encoding="utf-8"?>
<styleSheet xmlns="http://schemas.openxmlformats.org/spreadsheetml/2006/main">
  <numFmts count="4">
    <numFmt numFmtId="44" formatCode="_-&quot;R$&quot;\ * #,##0.00_-;\-&quot;R$&quot;\ * #,##0.00_-;_-&quot;R$&quot;\ * &quot;-&quot;??_-;_-@_-"/>
    <numFmt numFmtId="43" formatCode="_-* #,##0.00_-;\-* #,##0.00_-;_-* &quot;-&quot;??_-;_-@_-"/>
    <numFmt numFmtId="164" formatCode="#,##0.00;[Red]#,##0.00"/>
    <numFmt numFmtId="166" formatCode="_(* #,##0.00_);_(* \(#,##0.00\);_(* &quot;-&quot;??_);_(@_)"/>
  </numFmts>
  <fonts count="21">
    <font>
      <sz val="11"/>
      <color theme="1"/>
      <name val="Calibri"/>
      <family val="2"/>
      <scheme val="minor"/>
    </font>
    <font>
      <sz val="11"/>
      <color theme="1"/>
      <name val="Calibri"/>
      <family val="2"/>
      <scheme val="minor"/>
    </font>
    <font>
      <b/>
      <sz val="11"/>
      <color theme="1"/>
      <name val="Calibri"/>
      <family val="2"/>
      <scheme val="minor"/>
    </font>
    <font>
      <b/>
      <sz val="11"/>
      <name val="Calibri"/>
      <family val="2"/>
    </font>
    <font>
      <sz val="11"/>
      <color indexed="8"/>
      <name val="Calibri"/>
      <family val="2"/>
    </font>
    <font>
      <b/>
      <sz val="11"/>
      <color indexed="10"/>
      <name val="Calibri"/>
      <family val="2"/>
    </font>
    <font>
      <sz val="10"/>
      <name val="Calibri"/>
      <family val="2"/>
    </font>
    <font>
      <sz val="10"/>
      <name val="Arial"/>
      <family val="2"/>
    </font>
    <font>
      <b/>
      <sz val="10"/>
      <name val="Calibri"/>
      <family val="2"/>
    </font>
    <font>
      <sz val="11"/>
      <name val="Calibri"/>
      <family val="2"/>
    </font>
    <font>
      <b/>
      <sz val="11"/>
      <color indexed="12"/>
      <name val="Calibri"/>
      <family val="2"/>
    </font>
    <font>
      <sz val="8"/>
      <name val="Calibri"/>
      <family val="2"/>
    </font>
    <font>
      <b/>
      <sz val="9"/>
      <name val="Calibri"/>
      <family val="2"/>
    </font>
    <font>
      <b/>
      <sz val="10"/>
      <name val="Calibri"/>
      <family val="2"/>
      <scheme val="minor"/>
    </font>
    <font>
      <sz val="10"/>
      <name val="Calibri"/>
      <family val="2"/>
      <scheme val="minor"/>
    </font>
    <font>
      <shadow/>
      <sz val="10"/>
      <name val="Calibri"/>
      <family val="2"/>
      <scheme val="minor"/>
    </font>
    <font>
      <shadow/>
      <sz val="10"/>
      <name val="Calibri"/>
      <family val="2"/>
    </font>
    <font>
      <sz val="10"/>
      <color theme="1"/>
      <name val="Calibri"/>
      <family val="2"/>
      <scheme val="minor"/>
    </font>
    <font>
      <sz val="10"/>
      <color indexed="8"/>
      <name val="Calibri"/>
      <family val="2"/>
    </font>
    <font>
      <b/>
      <sz val="11"/>
      <name val="Calibri"/>
      <family val="2"/>
      <scheme val="minor"/>
    </font>
    <font>
      <b/>
      <sz val="10"/>
      <color theme="1"/>
      <name val="Calibri"/>
      <family val="2"/>
      <scheme val="minor"/>
    </font>
  </fonts>
  <fills count="13">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66FF66"/>
        <bgColor indexed="64"/>
      </patternFill>
    </fill>
    <fill>
      <patternFill patternType="solid">
        <fgColor rgb="FF66FF66"/>
        <bgColor indexed="41"/>
      </patternFill>
    </fill>
    <fill>
      <patternFill patternType="solid">
        <fgColor indexed="9"/>
        <bgColor indexed="64"/>
      </patternFill>
    </fill>
    <fill>
      <patternFill patternType="solid">
        <fgColor indexed="15"/>
        <bgColor indexed="64"/>
      </patternFill>
    </fill>
    <fill>
      <patternFill patternType="solid">
        <fgColor theme="0"/>
        <bgColor indexed="64"/>
      </patternFill>
    </fill>
    <fill>
      <patternFill patternType="solid">
        <fgColor indexed="43"/>
        <bgColor indexed="64"/>
      </patternFill>
    </fill>
    <fill>
      <patternFill patternType="solid">
        <fgColor indexed="29"/>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1" fillId="0" borderId="0"/>
    <xf numFmtId="0" fontId="4" fillId="0" borderId="0" applyFont="0" applyFill="0" applyBorder="0" applyAlignment="0" applyProtection="0"/>
    <xf numFmtId="0" fontId="7" fillId="0" borderId="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9" fontId="7" fillId="0" borderId="0" applyFont="0" applyFill="0" applyBorder="0" applyAlignment="0" applyProtection="0"/>
    <xf numFmtId="0" fontId="7" fillId="0" borderId="0"/>
  </cellStyleXfs>
  <cellXfs count="316">
    <xf numFmtId="0" fontId="0" fillId="0" borderId="0" xfId="0"/>
    <xf numFmtId="4" fontId="3" fillId="0" borderId="0" xfId="0" applyNumberFormat="1" applyFont="1" applyBorder="1" applyAlignment="1" applyProtection="1">
      <alignment horizontal="right" vertical="top"/>
    </xf>
    <xf numFmtId="4" fontId="3" fillId="0" borderId="0" xfId="0" applyNumberFormat="1" applyFont="1" applyBorder="1" applyAlignment="1" applyProtection="1">
      <alignment horizontal="center" vertical="top"/>
    </xf>
    <xf numFmtId="0" fontId="3" fillId="0" borderId="0" xfId="0" applyFont="1" applyAlignment="1">
      <alignment horizontal="center" vertical="top" wrapText="1"/>
    </xf>
    <xf numFmtId="0" fontId="3" fillId="0" borderId="0" xfId="0" applyFont="1" applyBorder="1" applyAlignment="1">
      <alignment vertical="top" wrapText="1"/>
    </xf>
    <xf numFmtId="10" fontId="5" fillId="0" borderId="0" xfId="2" applyNumberFormat="1" applyFont="1" applyFill="1" applyBorder="1" applyAlignment="1" applyProtection="1">
      <alignment horizontal="right" vertical="top"/>
      <protection locked="0"/>
    </xf>
    <xf numFmtId="0" fontId="6" fillId="0" borderId="0" xfId="0" applyFont="1" applyAlignment="1" applyProtection="1">
      <alignment vertical="center"/>
    </xf>
    <xf numFmtId="10" fontId="5" fillId="0" borderId="0" xfId="2" applyNumberFormat="1" applyFont="1" applyFill="1" applyBorder="1" applyAlignment="1" applyProtection="1">
      <alignment vertical="top"/>
      <protection locked="0"/>
    </xf>
    <xf numFmtId="1" fontId="8" fillId="2" borderId="2" xfId="3" quotePrefix="1" applyNumberFormat="1" applyFont="1" applyFill="1" applyBorder="1" applyAlignment="1">
      <alignment horizontal="center" vertical="top" wrapText="1"/>
    </xf>
    <xf numFmtId="1" fontId="8" fillId="2" borderId="3" xfId="3" quotePrefix="1" applyNumberFormat="1" applyFont="1" applyFill="1" applyBorder="1" applyAlignment="1">
      <alignment horizontal="center" vertical="top" wrapText="1"/>
    </xf>
    <xf numFmtId="1" fontId="8" fillId="2" borderId="4" xfId="3" quotePrefix="1" applyNumberFormat="1" applyFont="1" applyFill="1" applyBorder="1" applyAlignment="1">
      <alignment horizontal="center" vertical="top" wrapText="1"/>
    </xf>
    <xf numFmtId="1" fontId="8" fillId="2" borderId="5" xfId="3" quotePrefix="1" applyNumberFormat="1" applyFont="1" applyFill="1" applyBorder="1" applyAlignment="1">
      <alignment horizontal="center" vertical="top" wrapText="1"/>
    </xf>
    <xf numFmtId="1" fontId="6" fillId="0" borderId="6" xfId="3" quotePrefix="1" applyNumberFormat="1" applyFont="1" applyFill="1" applyBorder="1" applyAlignment="1">
      <alignment horizontal="center" vertical="center" wrapText="1"/>
    </xf>
    <xf numFmtId="1" fontId="6" fillId="0" borderId="7" xfId="3" quotePrefix="1" applyNumberFormat="1" applyFont="1" applyFill="1" applyBorder="1" applyAlignment="1">
      <alignment horizontal="justify" vertical="center" wrapText="1"/>
    </xf>
    <xf numFmtId="44" fontId="6" fillId="0" borderId="8" xfId="3" quotePrefix="1" applyNumberFormat="1" applyFont="1" applyFill="1" applyBorder="1" applyAlignment="1">
      <alignment horizontal="right" vertical="center" wrapText="1"/>
    </xf>
    <xf numFmtId="10" fontId="6" fillId="0" borderId="9" xfId="2" quotePrefix="1" applyNumberFormat="1" applyFont="1" applyFill="1" applyBorder="1" applyAlignment="1">
      <alignment horizontal="center" vertical="center" wrapText="1"/>
    </xf>
    <xf numFmtId="1" fontId="8" fillId="3" borderId="10" xfId="3" quotePrefix="1" applyNumberFormat="1" applyFont="1" applyFill="1" applyBorder="1" applyAlignment="1">
      <alignment horizontal="center" vertical="center" wrapText="1"/>
    </xf>
    <xf numFmtId="1" fontId="8" fillId="3" borderId="7" xfId="3" quotePrefix="1" applyNumberFormat="1" applyFont="1" applyFill="1" applyBorder="1" applyAlignment="1">
      <alignment horizontal="justify" vertical="center" wrapText="1"/>
    </xf>
    <xf numFmtId="44" fontId="8" fillId="3" borderId="8" xfId="3" quotePrefix="1" applyNumberFormat="1" applyFont="1" applyFill="1" applyBorder="1" applyAlignment="1">
      <alignment horizontal="right" vertical="center" wrapText="1"/>
    </xf>
    <xf numFmtId="10" fontId="8" fillId="3" borderId="11" xfId="2" quotePrefix="1" applyNumberFormat="1" applyFont="1" applyFill="1" applyBorder="1" applyAlignment="1">
      <alignment horizontal="center" vertical="center" wrapText="1"/>
    </xf>
    <xf numFmtId="1" fontId="8" fillId="3" borderId="6" xfId="3" quotePrefix="1" applyNumberFormat="1" applyFont="1" applyFill="1" applyBorder="1" applyAlignment="1">
      <alignment horizontal="center" vertical="center" wrapText="1"/>
    </xf>
    <xf numFmtId="1" fontId="8" fillId="0" borderId="12" xfId="3" applyNumberFormat="1" applyFont="1" applyFill="1" applyBorder="1" applyAlignment="1">
      <alignment horizontal="center" vertical="top" wrapText="1"/>
    </xf>
    <xf numFmtId="1" fontId="8" fillId="0" borderId="13" xfId="3" applyNumberFormat="1" applyFont="1" applyFill="1" applyBorder="1" applyAlignment="1">
      <alignment horizontal="center" vertical="top" wrapText="1"/>
    </xf>
    <xf numFmtId="44" fontId="8" fillId="0" borderId="4" xfId="3" quotePrefix="1" applyNumberFormat="1" applyFont="1" applyFill="1" applyBorder="1" applyAlignment="1">
      <alignment horizontal="right" vertical="center" wrapText="1"/>
    </xf>
    <xf numFmtId="10" fontId="8" fillId="0" borderId="5" xfId="3" quotePrefix="1" applyNumberFormat="1" applyFont="1" applyFill="1" applyBorder="1" applyAlignment="1">
      <alignment horizontal="center" vertical="center" wrapText="1"/>
    </xf>
    <xf numFmtId="1" fontId="8" fillId="0" borderId="0" xfId="3" applyNumberFormat="1" applyFont="1" applyFill="1" applyBorder="1" applyAlignment="1">
      <alignment horizontal="center" vertical="top" wrapText="1"/>
    </xf>
    <xf numFmtId="44" fontId="8" fillId="0" borderId="0" xfId="3" quotePrefix="1" applyNumberFormat="1" applyFont="1" applyFill="1" applyBorder="1" applyAlignment="1">
      <alignment vertical="top" wrapText="1"/>
    </xf>
    <xf numFmtId="10" fontId="8" fillId="0" borderId="0" xfId="3" quotePrefix="1" applyNumberFormat="1" applyFont="1" applyFill="1" applyBorder="1" applyAlignment="1">
      <alignment horizontal="center" vertical="top" wrapText="1"/>
    </xf>
    <xf numFmtId="1" fontId="8" fillId="0" borderId="14" xfId="3" applyNumberFormat="1" applyFont="1" applyFill="1" applyBorder="1" applyAlignment="1">
      <alignment horizontal="center" vertical="top" wrapText="1"/>
    </xf>
    <xf numFmtId="1" fontId="8" fillId="0" borderId="0" xfId="3" applyNumberFormat="1" applyFont="1" applyFill="1" applyBorder="1" applyAlignment="1">
      <alignment horizontal="left" vertical="top" wrapText="1"/>
    </xf>
    <xf numFmtId="1" fontId="6" fillId="0" borderId="0" xfId="3" applyNumberFormat="1" applyFont="1" applyFill="1" applyBorder="1" applyAlignment="1">
      <alignment horizontal="left" vertical="top" wrapText="1"/>
    </xf>
    <xf numFmtId="1" fontId="6" fillId="0" borderId="0" xfId="3" applyNumberFormat="1" applyFont="1" applyFill="1" applyBorder="1" applyAlignment="1">
      <alignment horizontal="left" vertical="top" wrapText="1"/>
    </xf>
    <xf numFmtId="0" fontId="6" fillId="0" borderId="0" xfId="0" applyFont="1" applyAlignment="1" applyProtection="1">
      <alignment horizontal="center" vertical="top"/>
    </xf>
    <xf numFmtId="2" fontId="6" fillId="0" borderId="0" xfId="4" applyNumberFormat="1" applyFont="1"/>
    <xf numFmtId="4" fontId="6" fillId="0" borderId="0" xfId="0" applyNumberFormat="1" applyFont="1" applyBorder="1" applyAlignment="1" applyProtection="1">
      <alignment vertical="top"/>
    </xf>
    <xf numFmtId="0" fontId="6" fillId="0" borderId="0" xfId="4" applyFont="1"/>
    <xf numFmtId="0" fontId="3" fillId="0" borderId="0" xfId="0" applyFont="1" applyAlignment="1">
      <alignment horizontal="center" vertical="top"/>
    </xf>
    <xf numFmtId="0" fontId="3" fillId="0" borderId="15" xfId="0" applyFont="1" applyBorder="1" applyAlignment="1">
      <alignment horizontal="center" vertical="top"/>
    </xf>
    <xf numFmtId="164" fontId="3" fillId="0" borderId="1" xfId="5" applyNumberFormat="1" applyFont="1" applyFill="1" applyBorder="1" applyAlignment="1" applyProtection="1">
      <alignment horizontal="center" vertical="top" wrapText="1"/>
    </xf>
    <xf numFmtId="0" fontId="3" fillId="0" borderId="15" xfId="0" applyFont="1" applyBorder="1" applyAlignment="1">
      <alignment horizontal="center" vertical="top" wrapText="1"/>
    </xf>
    <xf numFmtId="164" fontId="9" fillId="0" borderId="1" xfId="6" applyNumberFormat="1" applyFont="1" applyBorder="1" applyAlignment="1" applyProtection="1">
      <alignment horizontal="center" vertical="top"/>
      <protection locked="0"/>
    </xf>
    <xf numFmtId="10" fontId="10" fillId="0" borderId="1" xfId="2" applyNumberFormat="1" applyFont="1" applyFill="1" applyBorder="1" applyAlignment="1" applyProtection="1">
      <alignment horizontal="center" vertical="top"/>
      <protection locked="0"/>
    </xf>
    <xf numFmtId="164" fontId="9" fillId="0" borderId="17" xfId="6" applyNumberFormat="1" applyFont="1" applyBorder="1" applyAlignment="1" applyProtection="1">
      <alignment horizontal="center" vertical="top" wrapText="1"/>
      <protection locked="0"/>
    </xf>
    <xf numFmtId="164" fontId="9" fillId="0" borderId="18" xfId="6" applyNumberFormat="1" applyFont="1" applyBorder="1" applyAlignment="1" applyProtection="1">
      <alignment horizontal="center" vertical="top" wrapText="1"/>
      <protection locked="0"/>
    </xf>
    <xf numFmtId="164" fontId="9" fillId="0" borderId="19" xfId="6" applyNumberFormat="1" applyFont="1" applyBorder="1" applyAlignment="1" applyProtection="1">
      <alignment horizontal="center" vertical="top" wrapText="1"/>
      <protection locked="0"/>
    </xf>
    <xf numFmtId="10" fontId="5" fillId="0" borderId="1" xfId="2" applyNumberFormat="1" applyFont="1" applyFill="1" applyBorder="1" applyAlignment="1" applyProtection="1">
      <alignment horizontal="center" vertical="top"/>
      <protection locked="0"/>
    </xf>
    <xf numFmtId="164" fontId="9" fillId="0" borderId="1" xfId="6" applyNumberFormat="1" applyFont="1" applyBorder="1" applyAlignment="1" applyProtection="1">
      <alignment horizontal="center" vertical="top" wrapText="1"/>
      <protection locked="0"/>
    </xf>
    <xf numFmtId="0" fontId="3" fillId="0" borderId="0" xfId="0" applyFont="1" applyBorder="1" applyAlignment="1">
      <alignment horizontal="center" vertical="top" wrapText="1"/>
    </xf>
    <xf numFmtId="1" fontId="3" fillId="0" borderId="0" xfId="0" applyNumberFormat="1" applyFont="1" applyBorder="1" applyAlignment="1">
      <alignment horizontal="center" vertical="top" wrapText="1"/>
    </xf>
    <xf numFmtId="0" fontId="3" fillId="0" borderId="15" xfId="0" applyFont="1" applyBorder="1" applyAlignment="1">
      <alignment horizontal="left" vertical="top" wrapText="1"/>
    </xf>
    <xf numFmtId="0" fontId="9" fillId="0" borderId="1" xfId="0" applyFont="1" applyBorder="1" applyAlignment="1" applyProtection="1">
      <alignment horizontal="center" vertical="top"/>
    </xf>
    <xf numFmtId="0" fontId="9" fillId="0" borderId="20" xfId="0" applyFont="1" applyBorder="1" applyAlignment="1">
      <alignment vertical="top" wrapText="1"/>
    </xf>
    <xf numFmtId="0" fontId="11" fillId="0" borderId="20" xfId="0" applyFont="1" applyBorder="1" applyAlignment="1">
      <alignment horizontal="center" vertical="top" wrapText="1"/>
    </xf>
    <xf numFmtId="1" fontId="9" fillId="0" borderId="20" xfId="0" applyNumberFormat="1" applyFont="1" applyBorder="1" applyAlignment="1">
      <alignment horizontal="center" vertical="top" wrapText="1"/>
    </xf>
    <xf numFmtId="0" fontId="9" fillId="0" borderId="20" xfId="0" applyFont="1" applyBorder="1" applyAlignment="1">
      <alignment horizontal="center" vertical="top" wrapText="1"/>
    </xf>
    <xf numFmtId="0" fontId="9" fillId="0" borderId="20" xfId="0" applyNumberFormat="1" applyFont="1" applyBorder="1" applyAlignment="1">
      <alignment horizontal="left" vertical="top" wrapText="1"/>
    </xf>
    <xf numFmtId="0" fontId="9" fillId="0" borderId="20" xfId="0" applyFont="1" applyBorder="1" applyAlignment="1" applyProtection="1">
      <alignment horizontal="center" vertical="top" wrapText="1"/>
    </xf>
    <xf numFmtId="4" fontId="9" fillId="0" borderId="20" xfId="0" applyNumberFormat="1" applyFont="1" applyBorder="1" applyAlignment="1" applyProtection="1">
      <alignment horizontal="center" vertical="top" wrapText="1"/>
    </xf>
    <xf numFmtId="0" fontId="8" fillId="4" borderId="21" xfId="0" applyFont="1" applyFill="1" applyBorder="1" applyAlignment="1" applyProtection="1">
      <alignment horizontal="center" vertical="center" wrapText="1"/>
      <protection locked="0"/>
    </xf>
    <xf numFmtId="1" fontId="8" fillId="4" borderId="21" xfId="0" applyNumberFormat="1" applyFont="1" applyFill="1" applyBorder="1" applyAlignment="1" applyProtection="1">
      <alignment horizontal="center" vertical="center" wrapText="1"/>
      <protection locked="0"/>
    </xf>
    <xf numFmtId="1" fontId="8" fillId="4" borderId="21" xfId="0" applyNumberFormat="1" applyFont="1" applyFill="1" applyBorder="1" applyAlignment="1" applyProtection="1">
      <alignment horizontal="center" vertical="center" wrapText="1"/>
      <protection locked="0"/>
    </xf>
    <xf numFmtId="0" fontId="8" fillId="4" borderId="21" xfId="0" applyNumberFormat="1" applyFont="1" applyFill="1" applyBorder="1" applyAlignment="1" applyProtection="1">
      <alignment horizontal="center" vertical="center" wrapText="1"/>
      <protection locked="0"/>
    </xf>
    <xf numFmtId="166" fontId="8" fillId="4" borderId="22" xfId="5" applyNumberFormat="1" applyFont="1" applyFill="1" applyBorder="1" applyAlignment="1" applyProtection="1">
      <alignment horizontal="center" vertical="center" wrapText="1"/>
      <protection locked="0"/>
    </xf>
    <xf numFmtId="166" fontId="8" fillId="4" borderId="23" xfId="5" applyNumberFormat="1" applyFont="1" applyFill="1" applyBorder="1" applyAlignment="1" applyProtection="1">
      <alignment horizontal="center" vertical="center" wrapText="1"/>
      <protection locked="0"/>
    </xf>
    <xf numFmtId="166" fontId="8" fillId="4" borderId="24" xfId="5" applyNumberFormat="1"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1" fontId="8" fillId="4" borderId="25" xfId="0" applyNumberFormat="1" applyFont="1" applyFill="1" applyBorder="1" applyAlignment="1" applyProtection="1">
      <alignment horizontal="center" vertical="center" wrapText="1"/>
      <protection locked="0"/>
    </xf>
    <xf numFmtId="1" fontId="8" fillId="4" borderId="25" xfId="0" applyNumberFormat="1" applyFont="1" applyFill="1" applyBorder="1" applyAlignment="1" applyProtection="1">
      <alignment horizontal="center" vertical="center" wrapText="1"/>
      <protection locked="0"/>
    </xf>
    <xf numFmtId="0" fontId="8" fillId="4" borderId="25" xfId="0" applyNumberFormat="1" applyFont="1" applyFill="1" applyBorder="1" applyAlignment="1" applyProtection="1">
      <alignment horizontal="center" vertical="center" wrapText="1"/>
      <protection locked="0"/>
    </xf>
    <xf numFmtId="4" fontId="8" fillId="4" borderId="26" xfId="5" applyNumberFormat="1" applyFont="1" applyFill="1" applyBorder="1" applyAlignment="1" applyProtection="1">
      <alignment horizontal="center" vertical="center" wrapText="1"/>
      <protection locked="0"/>
    </xf>
    <xf numFmtId="0" fontId="14" fillId="0" borderId="31" xfId="7" applyFont="1" applyFill="1" applyBorder="1" applyAlignment="1">
      <alignment horizontal="justify" vertical="center"/>
    </xf>
    <xf numFmtId="0" fontId="14" fillId="0" borderId="32" xfId="7" applyFont="1" applyFill="1" applyBorder="1" applyAlignment="1">
      <alignment horizontal="center" vertical="center"/>
    </xf>
    <xf numFmtId="0" fontId="14" fillId="0" borderId="32" xfId="0" applyFont="1" applyFill="1" applyBorder="1" applyAlignment="1">
      <alignment horizontal="center" vertical="center" wrapText="1"/>
    </xf>
    <xf numFmtId="0" fontId="14" fillId="0" borderId="32" xfId="7" applyFont="1" applyFill="1" applyBorder="1" applyAlignment="1">
      <alignment horizontal="justify" vertical="center" wrapText="1"/>
    </xf>
    <xf numFmtId="4" fontId="14" fillId="7" borderId="32" xfId="1" applyNumberFormat="1" applyFont="1" applyFill="1" applyBorder="1" applyAlignment="1" applyProtection="1">
      <alignment horizontal="center" vertical="center"/>
    </xf>
    <xf numFmtId="44" fontId="14" fillId="7" borderId="32" xfId="1" applyNumberFormat="1" applyFont="1" applyFill="1" applyBorder="1" applyAlignment="1" applyProtection="1">
      <alignment horizontal="right" vertical="center"/>
    </xf>
    <xf numFmtId="44" fontId="14" fillId="7" borderId="33" xfId="1" applyNumberFormat="1" applyFont="1" applyFill="1" applyBorder="1" applyAlignment="1" applyProtection="1">
      <alignment horizontal="right" vertical="center"/>
    </xf>
    <xf numFmtId="0" fontId="14" fillId="5" borderId="32" xfId="0" applyFont="1" applyFill="1" applyBorder="1" applyAlignment="1">
      <alignment horizontal="center" vertical="center"/>
    </xf>
    <xf numFmtId="4" fontId="14" fillId="8" borderId="32" xfId="0" applyNumberFormat="1" applyFont="1" applyFill="1" applyBorder="1" applyAlignment="1">
      <alignment horizontal="center" vertical="center" wrapText="1"/>
    </xf>
    <xf numFmtId="0" fontId="6" fillId="0" borderId="31" xfId="0" applyFont="1" applyFill="1" applyBorder="1" applyAlignment="1">
      <alignment horizontal="justify" vertical="center" wrapText="1"/>
    </xf>
    <xf numFmtId="0" fontId="6" fillId="0" borderId="32" xfId="0" applyFont="1" applyFill="1" applyBorder="1" applyAlignment="1">
      <alignment horizontal="center" vertical="center" wrapText="1"/>
    </xf>
    <xf numFmtId="1" fontId="6" fillId="0" borderId="32" xfId="0" applyNumberFormat="1" applyFont="1" applyFill="1" applyBorder="1" applyAlignment="1">
      <alignment horizontal="center" vertical="center"/>
    </xf>
    <xf numFmtId="0" fontId="6" fillId="0" borderId="32" xfId="0" applyFont="1" applyFill="1" applyBorder="1" applyAlignment="1">
      <alignment horizontal="justify" vertical="center" wrapText="1"/>
    </xf>
    <xf numFmtId="4" fontId="6" fillId="0" borderId="32" xfId="8" applyNumberFormat="1" applyFont="1" applyFill="1" applyBorder="1" applyAlignment="1">
      <alignment horizontal="center" vertical="center" wrapText="1"/>
    </xf>
    <xf numFmtId="44" fontId="6" fillId="0" borderId="32" xfId="9" applyNumberFormat="1" applyFont="1" applyFill="1" applyBorder="1" applyAlignment="1">
      <alignment horizontal="right" vertical="center" wrapText="1"/>
    </xf>
    <xf numFmtId="44" fontId="6" fillId="0" borderId="33" xfId="9" applyNumberFormat="1" applyFont="1" applyFill="1" applyBorder="1" applyAlignment="1">
      <alignment horizontal="right" vertical="center" wrapText="1"/>
    </xf>
    <xf numFmtId="0" fontId="14" fillId="8" borderId="32" xfId="0" applyFont="1" applyFill="1" applyBorder="1" applyAlignment="1">
      <alignment horizontal="justify" vertical="center"/>
    </xf>
    <xf numFmtId="1" fontId="14" fillId="9" borderId="32" xfId="0" applyNumberFormat="1" applyFont="1" applyFill="1" applyBorder="1" applyAlignment="1">
      <alignment horizontal="center" vertical="center"/>
    </xf>
    <xf numFmtId="0" fontId="14" fillId="0" borderId="32" xfId="0" applyFont="1" applyFill="1" applyBorder="1" applyAlignment="1">
      <alignment horizontal="justify" vertical="center" wrapText="1"/>
    </xf>
    <xf numFmtId="4" fontId="14" fillId="9" borderId="32" xfId="8" applyNumberFormat="1" applyFont="1" applyFill="1" applyBorder="1" applyAlignment="1">
      <alignment horizontal="center" vertical="center" wrapText="1"/>
    </xf>
    <xf numFmtId="0" fontId="15" fillId="0" borderId="32" xfId="0" applyNumberFormat="1" applyFont="1" applyFill="1" applyBorder="1" applyAlignment="1">
      <alignment horizontal="center" vertical="center"/>
    </xf>
    <xf numFmtId="49" fontId="14" fillId="0" borderId="32" xfId="3" applyNumberFormat="1" applyFont="1" applyFill="1" applyBorder="1" applyAlignment="1">
      <alignment horizontal="center" vertical="center" wrapText="1"/>
    </xf>
    <xf numFmtId="0" fontId="15" fillId="0" borderId="32" xfId="0" applyNumberFormat="1" applyFont="1" applyFill="1" applyBorder="1" applyAlignment="1">
      <alignment horizontal="justify" vertical="center" wrapText="1"/>
    </xf>
    <xf numFmtId="1" fontId="14" fillId="0" borderId="32" xfId="0" applyNumberFormat="1" applyFont="1" applyFill="1" applyBorder="1" applyAlignment="1">
      <alignment horizontal="center" vertical="center"/>
    </xf>
    <xf numFmtId="0" fontId="6" fillId="0" borderId="32" xfId="3" applyNumberFormat="1" applyFont="1" applyFill="1" applyBorder="1" applyAlignment="1">
      <alignment horizontal="center" vertical="center" wrapText="1"/>
    </xf>
    <xf numFmtId="49" fontId="6" fillId="0" borderId="32" xfId="3" applyNumberFormat="1" applyFont="1" applyFill="1" applyBorder="1" applyAlignment="1">
      <alignment horizontal="center" vertical="center" wrapText="1"/>
    </xf>
    <xf numFmtId="0" fontId="16" fillId="0" borderId="32" xfId="0" applyNumberFormat="1" applyFont="1" applyFill="1" applyBorder="1" applyAlignment="1">
      <alignment horizontal="justify" vertical="center" wrapText="1"/>
    </xf>
    <xf numFmtId="0" fontId="14" fillId="9" borderId="32" xfId="7" applyFont="1" applyFill="1" applyBorder="1" applyAlignment="1">
      <alignment horizontal="center" vertical="center"/>
    </xf>
    <xf numFmtId="0" fontId="14" fillId="0" borderId="32" xfId="0" applyFont="1" applyFill="1" applyBorder="1" applyAlignment="1">
      <alignment horizontal="center" vertical="center"/>
    </xf>
    <xf numFmtId="4" fontId="14" fillId="0" borderId="32" xfId="1" applyNumberFormat="1" applyFont="1" applyFill="1" applyBorder="1" applyAlignment="1" applyProtection="1">
      <alignment horizontal="center" vertical="center"/>
    </xf>
    <xf numFmtId="0" fontId="14" fillId="9" borderId="31" xfId="7" applyFont="1" applyFill="1" applyBorder="1" applyAlignment="1">
      <alignment horizontal="justify" vertical="center"/>
    </xf>
    <xf numFmtId="0" fontId="14" fillId="9" borderId="32" xfId="0" applyFont="1" applyFill="1" applyBorder="1" applyAlignment="1">
      <alignment horizontal="center" vertical="center" wrapText="1"/>
    </xf>
    <xf numFmtId="0" fontId="14" fillId="9" borderId="32" xfId="7" applyFont="1" applyFill="1" applyBorder="1" applyAlignment="1">
      <alignment horizontal="justify" vertical="center" wrapText="1"/>
    </xf>
    <xf numFmtId="44" fontId="14" fillId="9" borderId="32" xfId="1" applyNumberFormat="1" applyFont="1" applyFill="1" applyBorder="1" applyAlignment="1" applyProtection="1">
      <alignment horizontal="right" vertical="center"/>
    </xf>
    <xf numFmtId="44" fontId="14" fillId="9" borderId="33" xfId="1" applyNumberFormat="1" applyFont="1" applyFill="1" applyBorder="1" applyAlignment="1" applyProtection="1">
      <alignment horizontal="right" vertical="center"/>
    </xf>
    <xf numFmtId="39" fontId="14" fillId="0" borderId="32" xfId="0" applyNumberFormat="1" applyFont="1" applyFill="1" applyBorder="1" applyAlignment="1">
      <alignment horizontal="center" vertical="center"/>
    </xf>
    <xf numFmtId="0" fontId="17" fillId="0" borderId="32" xfId="7" applyFont="1" applyFill="1" applyBorder="1" applyAlignment="1">
      <alignment horizontal="justify" vertical="center" wrapText="1"/>
    </xf>
    <xf numFmtId="43" fontId="14" fillId="0" borderId="32" xfId="1" applyFont="1" applyFill="1" applyBorder="1" applyAlignment="1" applyProtection="1">
      <alignment horizontal="center" vertical="center"/>
    </xf>
    <xf numFmtId="0" fontId="14" fillId="0" borderId="32" xfId="7" applyNumberFormat="1" applyFont="1" applyFill="1" applyBorder="1" applyAlignment="1">
      <alignment horizontal="center" vertical="center" wrapText="1"/>
    </xf>
    <xf numFmtId="0" fontId="14" fillId="9" borderId="32" xfId="0" applyFont="1" applyFill="1" applyBorder="1" applyAlignment="1">
      <alignment horizontal="center" vertical="center"/>
    </xf>
    <xf numFmtId="0" fontId="14" fillId="0" borderId="32" xfId="7" applyFont="1" applyFill="1" applyBorder="1" applyAlignment="1">
      <alignment horizontal="center" vertical="center" wrapText="1"/>
    </xf>
    <xf numFmtId="0" fontId="14" fillId="7" borderId="32" xfId="0" applyFont="1" applyFill="1" applyBorder="1" applyAlignment="1">
      <alignment horizontal="center" vertical="center" wrapText="1"/>
    </xf>
    <xf numFmtId="0" fontId="14" fillId="0" borderId="32" xfId="0" applyNumberFormat="1" applyFont="1" applyFill="1" applyBorder="1" applyAlignment="1">
      <alignment horizontal="center" vertical="center"/>
    </xf>
    <xf numFmtId="4" fontId="14" fillId="0" borderId="32" xfId="7" applyNumberFormat="1" applyFont="1" applyFill="1" applyBorder="1" applyAlignment="1">
      <alignment horizontal="center" vertical="center"/>
    </xf>
    <xf numFmtId="0" fontId="14" fillId="0" borderId="31" xfId="0" applyFont="1" applyFill="1" applyBorder="1" applyAlignment="1">
      <alignment horizontal="justify" vertical="center"/>
    </xf>
    <xf numFmtId="0" fontId="14" fillId="7" borderId="31" xfId="0" applyFont="1" applyFill="1" applyBorder="1" applyAlignment="1">
      <alignment horizontal="justify" vertical="center"/>
    </xf>
    <xf numFmtId="0" fontId="14" fillId="7" borderId="32" xfId="0" applyFont="1" applyFill="1" applyBorder="1" applyAlignment="1">
      <alignment horizontal="center" vertical="center"/>
    </xf>
    <xf numFmtId="0" fontId="14" fillId="0" borderId="32" xfId="0" applyNumberFormat="1" applyFont="1" applyFill="1" applyBorder="1" applyAlignment="1">
      <alignment horizontal="center" vertical="center" wrapText="1"/>
    </xf>
    <xf numFmtId="0" fontId="14" fillId="7" borderId="32" xfId="0" applyNumberFormat="1" applyFont="1" applyFill="1" applyBorder="1" applyAlignment="1">
      <alignment horizontal="center" vertical="center" wrapText="1"/>
    </xf>
    <xf numFmtId="1" fontId="14" fillId="7" borderId="32" xfId="7" applyNumberFormat="1" applyFont="1" applyFill="1" applyBorder="1" applyAlignment="1">
      <alignment horizontal="center" vertical="center"/>
    </xf>
    <xf numFmtId="39" fontId="14" fillId="9" borderId="32" xfId="0" applyNumberFormat="1" applyFont="1" applyFill="1" applyBorder="1" applyAlignment="1">
      <alignment horizontal="center" vertical="center"/>
    </xf>
    <xf numFmtId="0" fontId="14" fillId="9" borderId="31" xfId="0" applyFont="1" applyFill="1" applyBorder="1" applyAlignment="1">
      <alignment horizontal="justify" vertical="center"/>
    </xf>
    <xf numFmtId="3" fontId="14" fillId="0" borderId="31" xfId="7" applyNumberFormat="1" applyFont="1" applyFill="1" applyBorder="1" applyAlignment="1">
      <alignment horizontal="justify" vertical="center"/>
    </xf>
    <xf numFmtId="39" fontId="14" fillId="7" borderId="32" xfId="7" applyNumberFormat="1" applyFont="1" applyFill="1" applyBorder="1" applyAlignment="1">
      <alignment horizontal="center" vertical="center"/>
    </xf>
    <xf numFmtId="0" fontId="14" fillId="0" borderId="32" xfId="7" applyNumberFormat="1" applyFont="1" applyFill="1" applyBorder="1" applyAlignment="1">
      <alignment horizontal="center" vertical="center"/>
    </xf>
    <xf numFmtId="0" fontId="14" fillId="7" borderId="31" xfId="7" applyFont="1" applyFill="1" applyBorder="1" applyAlignment="1">
      <alignment horizontal="justify" vertical="center"/>
    </xf>
    <xf numFmtId="0" fontId="14" fillId="7" borderId="32" xfId="7" applyFont="1" applyFill="1" applyBorder="1" applyAlignment="1">
      <alignment horizontal="justify" vertical="center" wrapText="1"/>
    </xf>
    <xf numFmtId="4" fontId="14" fillId="0" borderId="32" xfId="0" applyNumberFormat="1" applyFont="1" applyFill="1" applyBorder="1" applyAlignment="1">
      <alignment horizontal="center" vertical="center"/>
    </xf>
    <xf numFmtId="1" fontId="14" fillId="0" borderId="32" xfId="7" applyNumberFormat="1" applyFont="1" applyFill="1" applyBorder="1" applyAlignment="1">
      <alignment horizontal="center" vertical="center"/>
    </xf>
    <xf numFmtId="0" fontId="14" fillId="7" borderId="32" xfId="7" applyFont="1" applyFill="1" applyBorder="1" applyAlignment="1">
      <alignment horizontal="center" vertical="center"/>
    </xf>
    <xf numFmtId="0" fontId="14" fillId="7" borderId="32" xfId="7" applyNumberFormat="1" applyFont="1" applyFill="1" applyBorder="1" applyAlignment="1">
      <alignment horizontal="center" vertical="center"/>
    </xf>
    <xf numFmtId="44" fontId="14" fillId="7" borderId="32" xfId="7" applyNumberFormat="1" applyFont="1" applyFill="1" applyBorder="1" applyAlignment="1">
      <alignment horizontal="right" vertical="center"/>
    </xf>
    <xf numFmtId="44" fontId="14" fillId="0" borderId="33" xfId="1" applyNumberFormat="1" applyFont="1" applyFill="1" applyBorder="1" applyAlignment="1" applyProtection="1">
      <alignment horizontal="right" vertical="center"/>
    </xf>
    <xf numFmtId="3" fontId="14" fillId="0" borderId="32" xfId="7" applyNumberFormat="1" applyFont="1" applyFill="1" applyBorder="1" applyAlignment="1">
      <alignment horizontal="center" vertical="center"/>
    </xf>
    <xf numFmtId="39" fontId="14" fillId="0" borderId="32" xfId="7" applyNumberFormat="1" applyFont="1" applyFill="1" applyBorder="1" applyAlignment="1">
      <alignment horizontal="center" vertical="center"/>
    </xf>
    <xf numFmtId="3" fontId="14" fillId="7" borderId="32" xfId="7" applyNumberFormat="1" applyFont="1" applyFill="1" applyBorder="1" applyAlignment="1">
      <alignment horizontal="center" vertical="center"/>
    </xf>
    <xf numFmtId="0" fontId="14" fillId="7" borderId="32" xfId="0" applyNumberFormat="1" applyFont="1" applyFill="1" applyBorder="1" applyAlignment="1">
      <alignment horizontal="center" vertical="center"/>
    </xf>
    <xf numFmtId="39" fontId="14" fillId="7" borderId="32" xfId="0" applyNumberFormat="1" applyFont="1" applyFill="1" applyBorder="1" applyAlignment="1">
      <alignment horizontal="center" vertical="center"/>
    </xf>
    <xf numFmtId="0" fontId="14" fillId="7" borderId="32" xfId="7" applyFont="1" applyFill="1" applyBorder="1" applyAlignment="1">
      <alignment horizontal="center" vertical="center" wrapText="1"/>
    </xf>
    <xf numFmtId="4" fontId="14" fillId="7" borderId="32" xfId="1" applyNumberFormat="1" applyFont="1" applyFill="1" applyBorder="1" applyAlignment="1">
      <alignment horizontal="center" vertical="center" wrapText="1"/>
    </xf>
    <xf numFmtId="4" fontId="14" fillId="0" borderId="32" xfId="1" applyNumberFormat="1" applyFont="1" applyFill="1" applyBorder="1" applyAlignment="1">
      <alignment horizontal="center" vertical="center" wrapText="1"/>
    </xf>
    <xf numFmtId="39" fontId="17" fillId="0" borderId="32" xfId="0" applyNumberFormat="1" applyFont="1" applyFill="1" applyBorder="1" applyAlignment="1">
      <alignment horizontal="center" vertical="center"/>
    </xf>
    <xf numFmtId="39" fontId="17" fillId="7" borderId="32" xfId="7" applyNumberFormat="1" applyFont="1" applyFill="1" applyBorder="1" applyAlignment="1">
      <alignment horizontal="center" vertical="center"/>
    </xf>
    <xf numFmtId="4" fontId="14" fillId="9" borderId="32" xfId="1" applyNumberFormat="1" applyFont="1" applyFill="1" applyBorder="1" applyAlignment="1">
      <alignment horizontal="center" vertical="center" wrapText="1"/>
    </xf>
    <xf numFmtId="0" fontId="14" fillId="0" borderId="31" xfId="0" applyFont="1" applyFill="1" applyBorder="1" applyAlignment="1">
      <alignment horizontal="justify" vertical="center" wrapText="1"/>
    </xf>
    <xf numFmtId="44" fontId="14" fillId="0" borderId="32" xfId="1" applyNumberFormat="1" applyFont="1" applyFill="1" applyBorder="1" applyAlignment="1" applyProtection="1">
      <alignment horizontal="right" vertical="center"/>
    </xf>
    <xf numFmtId="4" fontId="14" fillId="7" borderId="32" xfId="0" applyNumberFormat="1" applyFont="1" applyFill="1" applyBorder="1" applyAlignment="1">
      <alignment horizontal="center" vertical="center"/>
    </xf>
    <xf numFmtId="0" fontId="17" fillId="0" borderId="32" xfId="7" applyFont="1" applyFill="1" applyBorder="1" applyAlignment="1">
      <alignment horizontal="center" vertical="center"/>
    </xf>
    <xf numFmtId="0" fontId="17" fillId="7" borderId="32" xfId="7" applyFont="1" applyFill="1" applyBorder="1" applyAlignment="1">
      <alignment horizontal="center" vertical="center"/>
    </xf>
    <xf numFmtId="0" fontId="17" fillId="7" borderId="32" xfId="7" applyFont="1" applyFill="1" applyBorder="1" applyAlignment="1">
      <alignment horizontal="justify" vertical="center" wrapText="1"/>
    </xf>
    <xf numFmtId="4" fontId="17" fillId="7" borderId="32" xfId="0" applyNumberFormat="1" applyFont="1" applyFill="1" applyBorder="1" applyAlignment="1">
      <alignment horizontal="center" vertical="center"/>
    </xf>
    <xf numFmtId="44" fontId="17" fillId="7" borderId="32" xfId="1" applyNumberFormat="1" applyFont="1" applyFill="1" applyBorder="1" applyAlignment="1" applyProtection="1">
      <alignment horizontal="right" vertical="center"/>
    </xf>
    <xf numFmtId="44" fontId="17" fillId="7" borderId="33" xfId="1" applyNumberFormat="1" applyFont="1" applyFill="1" applyBorder="1" applyAlignment="1" applyProtection="1">
      <alignment horizontal="right" vertical="center"/>
    </xf>
    <xf numFmtId="0" fontId="14" fillId="7" borderId="31" xfId="10" applyFont="1" applyFill="1" applyBorder="1" applyAlignment="1">
      <alignment horizontal="justify" vertical="center"/>
    </xf>
    <xf numFmtId="0" fontId="14" fillId="7" borderId="34" xfId="10" applyFont="1" applyFill="1" applyBorder="1" applyAlignment="1">
      <alignment horizontal="justify" vertical="center"/>
    </xf>
    <xf numFmtId="0" fontId="14" fillId="0" borderId="35" xfId="0" applyFont="1" applyFill="1" applyBorder="1" applyAlignment="1">
      <alignment horizontal="center" vertical="center" wrapText="1"/>
    </xf>
    <xf numFmtId="0" fontId="14" fillId="0" borderId="35" xfId="0" applyFont="1" applyFill="1" applyBorder="1" applyAlignment="1">
      <alignment horizontal="center" vertical="center"/>
    </xf>
    <xf numFmtId="0" fontId="14" fillId="7" borderId="35" xfId="7" applyFont="1" applyFill="1" applyBorder="1" applyAlignment="1">
      <alignment horizontal="justify" vertical="center" wrapText="1"/>
    </xf>
    <xf numFmtId="0" fontId="14" fillId="0" borderId="35" xfId="7" applyFont="1" applyFill="1" applyBorder="1" applyAlignment="1">
      <alignment horizontal="center" vertical="center"/>
    </xf>
    <xf numFmtId="4" fontId="14" fillId="7" borderId="35" xfId="0" applyNumberFormat="1" applyFont="1" applyFill="1" applyBorder="1" applyAlignment="1">
      <alignment horizontal="center" vertical="center"/>
    </xf>
    <xf numFmtId="44" fontId="14" fillId="7" borderId="35" xfId="7" applyNumberFormat="1" applyFont="1" applyFill="1" applyBorder="1" applyAlignment="1">
      <alignment horizontal="right" vertical="center"/>
    </xf>
    <xf numFmtId="44" fontId="14" fillId="7" borderId="35" xfId="1" applyNumberFormat="1" applyFont="1" applyFill="1" applyBorder="1" applyAlignment="1" applyProtection="1">
      <alignment horizontal="right" vertical="center"/>
    </xf>
    <xf numFmtId="44" fontId="14" fillId="7" borderId="36" xfId="1" applyNumberFormat="1" applyFont="1" applyFill="1" applyBorder="1" applyAlignment="1" applyProtection="1">
      <alignment horizontal="right" vertical="center"/>
    </xf>
    <xf numFmtId="0" fontId="6" fillId="0" borderId="0" xfId="0" applyFont="1" applyAlignment="1" applyProtection="1">
      <alignment vertical="top"/>
    </xf>
    <xf numFmtId="0" fontId="11" fillId="0" borderId="0" xfId="0" applyFont="1" applyAlignment="1" applyProtection="1">
      <alignment horizontal="center" vertical="top"/>
    </xf>
    <xf numFmtId="1" fontId="6" fillId="0" borderId="0" xfId="0" applyNumberFormat="1" applyFont="1" applyAlignment="1" applyProtection="1">
      <alignment horizontal="center" vertical="top" wrapText="1"/>
    </xf>
    <xf numFmtId="0" fontId="6" fillId="0" borderId="0" xfId="0" applyFont="1" applyAlignment="1" applyProtection="1">
      <alignment horizontal="left" vertical="top" wrapText="1"/>
    </xf>
    <xf numFmtId="4" fontId="6" fillId="0" borderId="0" xfId="0" applyNumberFormat="1" applyFont="1" applyAlignment="1" applyProtection="1">
      <alignment horizontal="center" vertical="top"/>
    </xf>
    <xf numFmtId="3" fontId="6" fillId="0" borderId="0" xfId="0" applyNumberFormat="1" applyFont="1" applyAlignment="1" applyProtection="1">
      <alignment horizontal="center" vertical="top" wrapText="1"/>
    </xf>
    <xf numFmtId="4" fontId="6" fillId="0" borderId="0" xfId="4" applyNumberFormat="1" applyFont="1" applyAlignment="1">
      <alignment horizontal="center" vertical="top"/>
    </xf>
    <xf numFmtId="3" fontId="6" fillId="0" borderId="0" xfId="0" applyNumberFormat="1" applyFont="1" applyBorder="1" applyAlignment="1">
      <alignment horizontal="center" vertical="top" wrapText="1"/>
    </xf>
    <xf numFmtId="0" fontId="6" fillId="0" borderId="0" xfId="0" quotePrefix="1" applyFont="1" applyAlignment="1" applyProtection="1">
      <alignment horizontal="center" vertical="top"/>
    </xf>
    <xf numFmtId="0" fontId="14" fillId="0" borderId="0" xfId="7" applyFont="1" applyFill="1" applyBorder="1" applyAlignment="1">
      <alignment horizontal="justify" vertical="top" wrapText="1"/>
    </xf>
    <xf numFmtId="0" fontId="0" fillId="0" borderId="0" xfId="0" applyBorder="1" applyAlignment="1">
      <alignment horizontal="center" vertical="top"/>
    </xf>
    <xf numFmtId="0" fontId="0" fillId="0" borderId="0" xfId="0" applyAlignment="1">
      <alignment horizontal="center"/>
    </xf>
    <xf numFmtId="0" fontId="0" fillId="0" borderId="0" xfId="0" applyBorder="1"/>
    <xf numFmtId="3" fontId="6" fillId="0" borderId="0" xfId="4" applyNumberFormat="1" applyFont="1" applyAlignment="1">
      <alignment horizontal="center" vertical="top"/>
    </xf>
    <xf numFmtId="0" fontId="6" fillId="0" borderId="0" xfId="4" applyFont="1" applyAlignment="1">
      <alignment horizontal="center" vertical="top"/>
    </xf>
    <xf numFmtId="3" fontId="6" fillId="0" borderId="0" xfId="3" applyNumberFormat="1" applyFont="1" applyFill="1" applyBorder="1" applyAlignment="1">
      <alignment horizontal="center" vertical="top" wrapText="1"/>
    </xf>
    <xf numFmtId="1" fontId="6" fillId="0" borderId="0" xfId="3" applyNumberFormat="1" applyFont="1" applyFill="1" applyBorder="1" applyAlignment="1">
      <alignment horizontal="center" vertical="top" wrapText="1"/>
    </xf>
    <xf numFmtId="4" fontId="6" fillId="0" borderId="0" xfId="0" applyNumberFormat="1" applyFont="1" applyAlignment="1" applyProtection="1">
      <alignment horizontal="center" vertical="top" wrapText="1"/>
    </xf>
    <xf numFmtId="1" fontId="6" fillId="0" borderId="0" xfId="0" applyNumberFormat="1" applyFont="1" applyAlignment="1" applyProtection="1">
      <alignment horizontal="left" vertical="top"/>
    </xf>
    <xf numFmtId="10" fontId="6" fillId="0" borderId="0" xfId="2" applyNumberFormat="1" applyFont="1" applyBorder="1" applyAlignment="1" applyProtection="1">
      <alignment horizontal="center" vertical="top"/>
    </xf>
    <xf numFmtId="44" fontId="3" fillId="0" borderId="1" xfId="9" applyFont="1" applyBorder="1" applyAlignment="1" applyProtection="1">
      <alignment horizontal="center" vertical="top"/>
      <protection locked="0"/>
    </xf>
    <xf numFmtId="44" fontId="9" fillId="0" borderId="20" xfId="9" applyFont="1" applyBorder="1" applyAlignment="1" applyProtection="1">
      <alignment horizontal="center" vertical="top" wrapText="1"/>
    </xf>
    <xf numFmtId="44" fontId="12" fillId="4" borderId="27" xfId="9" applyFont="1" applyFill="1" applyBorder="1" applyAlignment="1" applyProtection="1">
      <alignment horizontal="center" vertical="center" wrapText="1"/>
      <protection locked="0"/>
    </xf>
    <xf numFmtId="44" fontId="8" fillId="4" borderId="28" xfId="9" applyFont="1" applyFill="1" applyBorder="1" applyAlignment="1" applyProtection="1">
      <alignment horizontal="center" vertical="center" wrapText="1"/>
      <protection locked="0"/>
    </xf>
    <xf numFmtId="44" fontId="14" fillId="7" borderId="32" xfId="9" applyNumberFormat="1" applyFont="1" applyFill="1" applyBorder="1" applyAlignment="1" applyProtection="1">
      <alignment horizontal="right" vertical="center"/>
    </xf>
    <xf numFmtId="44" fontId="14" fillId="0" borderId="32" xfId="9" applyNumberFormat="1" applyFont="1" applyFill="1" applyBorder="1" applyAlignment="1" applyProtection="1">
      <alignment horizontal="right" vertical="center"/>
    </xf>
    <xf numFmtId="44" fontId="14" fillId="0" borderId="32" xfId="9" applyNumberFormat="1" applyFont="1" applyFill="1" applyBorder="1" applyAlignment="1">
      <alignment horizontal="right" vertical="center"/>
    </xf>
    <xf numFmtId="44" fontId="14" fillId="9" borderId="32" xfId="9" applyNumberFormat="1" applyFont="1" applyFill="1" applyBorder="1" applyAlignment="1">
      <alignment horizontal="right" vertical="center"/>
    </xf>
    <xf numFmtId="44" fontId="14" fillId="7" borderId="32" xfId="9" applyNumberFormat="1" applyFont="1" applyFill="1" applyBorder="1" applyAlignment="1">
      <alignment horizontal="right" vertical="center"/>
    </xf>
    <xf numFmtId="44" fontId="14" fillId="9" borderId="32" xfId="9" applyNumberFormat="1" applyFont="1" applyFill="1" applyBorder="1" applyAlignment="1" applyProtection="1">
      <alignment horizontal="right" vertical="center"/>
    </xf>
    <xf numFmtId="44" fontId="17" fillId="7" borderId="32" xfId="9" applyNumberFormat="1" applyFont="1" applyFill="1" applyBorder="1" applyAlignment="1" applyProtection="1">
      <alignment horizontal="right" vertical="center"/>
    </xf>
    <xf numFmtId="44" fontId="17" fillId="7" borderId="32" xfId="9" applyNumberFormat="1" applyFont="1" applyFill="1" applyBorder="1" applyAlignment="1">
      <alignment horizontal="right" vertical="center"/>
    </xf>
    <xf numFmtId="44" fontId="6" fillId="0" borderId="0" xfId="9" applyFont="1" applyAlignment="1" applyProtection="1">
      <alignment horizontal="center" vertical="top"/>
    </xf>
    <xf numFmtId="44" fontId="6" fillId="0" borderId="0" xfId="9" applyFont="1" applyBorder="1" applyAlignment="1" applyProtection="1">
      <alignment horizontal="center" vertical="top"/>
    </xf>
    <xf numFmtId="44" fontId="6" fillId="0" borderId="0" xfId="9" applyFont="1" applyAlignment="1">
      <alignment horizontal="center" vertical="top"/>
    </xf>
    <xf numFmtId="44" fontId="6" fillId="0" borderId="0" xfId="9" applyFont="1" applyBorder="1" applyAlignment="1">
      <alignment horizontal="center" vertical="top"/>
    </xf>
    <xf numFmtId="44" fontId="6" fillId="0" borderId="0" xfId="9" applyFont="1" applyAlignment="1" applyProtection="1">
      <alignment horizontal="center" vertical="top" wrapText="1"/>
    </xf>
    <xf numFmtId="44" fontId="18" fillId="0" borderId="0" xfId="9" applyFont="1" applyAlignment="1">
      <alignment horizontal="center" vertical="top"/>
    </xf>
    <xf numFmtId="0" fontId="14" fillId="5" borderId="29" xfId="0" applyFont="1" applyFill="1" applyBorder="1" applyAlignment="1">
      <alignment horizontal="justify" vertical="center" wrapText="1"/>
    </xf>
    <xf numFmtId="0" fontId="14" fillId="5" borderId="30" xfId="0" applyFont="1" applyFill="1" applyBorder="1" applyAlignment="1">
      <alignment horizontal="center" vertical="center"/>
    </xf>
    <xf numFmtId="4" fontId="14" fillId="5" borderId="30" xfId="0" applyNumberFormat="1" applyFont="1" applyFill="1" applyBorder="1" applyAlignment="1" applyProtection="1">
      <alignment horizontal="center" vertical="center"/>
    </xf>
    <xf numFmtId="44" fontId="14" fillId="5" borderId="30" xfId="9" applyNumberFormat="1" applyFont="1" applyFill="1" applyBorder="1" applyAlignment="1" applyProtection="1">
      <alignment horizontal="right" vertical="center"/>
    </xf>
    <xf numFmtId="44" fontId="14" fillId="6" borderId="30" xfId="0" applyNumberFormat="1" applyFont="1" applyFill="1" applyBorder="1" applyAlignment="1" applyProtection="1">
      <alignment horizontal="right" vertical="center"/>
    </xf>
    <xf numFmtId="44" fontId="14" fillId="5" borderId="30" xfId="1" applyNumberFormat="1" applyFont="1" applyFill="1" applyBorder="1" applyAlignment="1" applyProtection="1">
      <alignment horizontal="justify" vertical="center"/>
    </xf>
    <xf numFmtId="0" fontId="14" fillId="5" borderId="30" xfId="0" applyFont="1" applyFill="1" applyBorder="1" applyAlignment="1">
      <alignment horizontal="justify" vertical="center" wrapText="1"/>
    </xf>
    <xf numFmtId="44" fontId="14" fillId="6" borderId="16" xfId="0" applyNumberFormat="1" applyFont="1" applyFill="1" applyBorder="1" applyAlignment="1" applyProtection="1">
      <alignment horizontal="right" vertical="center"/>
    </xf>
    <xf numFmtId="0" fontId="14" fillId="5" borderId="31" xfId="0" applyFont="1" applyFill="1" applyBorder="1" applyAlignment="1">
      <alignment horizontal="justify" vertical="center" wrapText="1"/>
    </xf>
    <xf numFmtId="4" fontId="14" fillId="5" borderId="32" xfId="0" applyNumberFormat="1" applyFont="1" applyFill="1" applyBorder="1" applyAlignment="1" applyProtection="1">
      <alignment horizontal="center" vertical="center"/>
    </xf>
    <xf numFmtId="44" fontId="14" fillId="5" borderId="32" xfId="9" applyNumberFormat="1" applyFont="1" applyFill="1" applyBorder="1" applyAlignment="1" applyProtection="1">
      <alignment horizontal="right" vertical="center"/>
    </xf>
    <xf numFmtId="44" fontId="14" fillId="6" borderId="32" xfId="0" applyNumberFormat="1" applyFont="1" applyFill="1" applyBorder="1" applyAlignment="1" applyProtection="1">
      <alignment horizontal="right" vertical="center"/>
    </xf>
    <xf numFmtId="44" fontId="14" fillId="5" borderId="32" xfId="1" applyNumberFormat="1" applyFont="1" applyFill="1" applyBorder="1" applyAlignment="1" applyProtection="1">
      <alignment horizontal="justify" vertical="center"/>
    </xf>
    <xf numFmtId="0" fontId="14" fillId="5" borderId="32" xfId="0" applyFont="1" applyFill="1" applyBorder="1" applyAlignment="1">
      <alignment horizontal="justify" vertical="center" wrapText="1"/>
    </xf>
    <xf numFmtId="44" fontId="14" fillId="6" borderId="33" xfId="0" applyNumberFormat="1" applyFont="1" applyFill="1" applyBorder="1" applyAlignment="1" applyProtection="1">
      <alignment horizontal="right" vertical="center"/>
    </xf>
    <xf numFmtId="0" fontId="14" fillId="8" borderId="31" xfId="0" applyFont="1" applyFill="1" applyBorder="1" applyAlignment="1">
      <alignment horizontal="justify" vertical="center"/>
    </xf>
    <xf numFmtId="0" fontId="14" fillId="8" borderId="32" xfId="0" applyFont="1" applyFill="1" applyBorder="1" applyAlignment="1">
      <alignment horizontal="center" vertical="center"/>
    </xf>
    <xf numFmtId="0" fontId="14" fillId="8" borderId="32" xfId="0" applyFont="1" applyFill="1" applyBorder="1" applyAlignment="1">
      <alignment horizontal="justify" vertical="center" wrapText="1"/>
    </xf>
    <xf numFmtId="44" fontId="14" fillId="8" borderId="32" xfId="9" applyNumberFormat="1" applyFont="1" applyFill="1" applyBorder="1" applyAlignment="1">
      <alignment horizontal="right" vertical="center" wrapText="1"/>
    </xf>
    <xf numFmtId="44" fontId="14" fillId="8" borderId="32" xfId="0" applyNumberFormat="1" applyFont="1" applyFill="1" applyBorder="1" applyAlignment="1">
      <alignment horizontal="right" vertical="center" wrapText="1"/>
    </xf>
    <xf numFmtId="44" fontId="14" fillId="8" borderId="33" xfId="0" applyNumberFormat="1" applyFont="1" applyFill="1" applyBorder="1" applyAlignment="1">
      <alignment horizontal="right" vertical="center" wrapText="1"/>
    </xf>
    <xf numFmtId="0" fontId="14" fillId="10" borderId="31" xfId="7" applyFont="1" applyFill="1" applyBorder="1" applyAlignment="1">
      <alignment horizontal="justify" vertical="center"/>
    </xf>
    <xf numFmtId="0" fontId="14" fillId="10" borderId="32" xfId="7" applyFont="1" applyFill="1" applyBorder="1" applyAlignment="1">
      <alignment horizontal="center" vertical="center"/>
    </xf>
    <xf numFmtId="3" fontId="14" fillId="10" borderId="32" xfId="7" applyNumberFormat="1" applyFont="1" applyFill="1" applyBorder="1" applyAlignment="1">
      <alignment horizontal="center" vertical="center"/>
    </xf>
    <xf numFmtId="0" fontId="14" fillId="10" borderId="32" xfId="7" applyFont="1" applyFill="1" applyBorder="1" applyAlignment="1">
      <alignment horizontal="justify" vertical="center" wrapText="1"/>
    </xf>
    <xf numFmtId="4" fontId="14" fillId="10" borderId="32" xfId="0" applyNumberFormat="1" applyFont="1" applyFill="1" applyBorder="1" applyAlignment="1">
      <alignment horizontal="center" vertical="center"/>
    </xf>
    <xf numFmtId="44" fontId="14" fillId="10" borderId="32" xfId="9" applyNumberFormat="1" applyFont="1" applyFill="1" applyBorder="1" applyAlignment="1">
      <alignment horizontal="right" vertical="center"/>
    </xf>
    <xf numFmtId="44" fontId="14" fillId="10" borderId="32" xfId="7" applyNumberFormat="1" applyFont="1" applyFill="1" applyBorder="1" applyAlignment="1">
      <alignment horizontal="right" vertical="center"/>
    </xf>
    <xf numFmtId="44" fontId="14" fillId="10" borderId="33" xfId="7" applyNumberFormat="1" applyFont="1" applyFill="1" applyBorder="1" applyAlignment="1">
      <alignment horizontal="right" vertical="center"/>
    </xf>
    <xf numFmtId="0" fontId="14" fillId="11" borderId="31" xfId="7" applyFont="1" applyFill="1" applyBorder="1" applyAlignment="1">
      <alignment horizontal="justify" vertical="center" wrapText="1"/>
    </xf>
    <xf numFmtId="0" fontId="14" fillId="11" borderId="32" xfId="7" applyFont="1" applyFill="1" applyBorder="1" applyAlignment="1">
      <alignment horizontal="center" vertical="center" wrapText="1"/>
    </xf>
    <xf numFmtId="3" fontId="14" fillId="11" borderId="32" xfId="7" applyNumberFormat="1" applyFont="1" applyFill="1" applyBorder="1" applyAlignment="1">
      <alignment horizontal="center" vertical="center"/>
    </xf>
    <xf numFmtId="0" fontId="14" fillId="11" borderId="32" xfId="7" applyFont="1" applyFill="1" applyBorder="1" applyAlignment="1">
      <alignment horizontal="justify" vertical="center" wrapText="1"/>
    </xf>
    <xf numFmtId="44" fontId="14" fillId="11" borderId="32" xfId="9" applyNumberFormat="1" applyFont="1" applyFill="1" applyBorder="1" applyAlignment="1">
      <alignment horizontal="right" vertical="center" wrapText="1"/>
    </xf>
    <xf numFmtId="44" fontId="14" fillId="11" borderId="32" xfId="7" applyNumberFormat="1" applyFont="1" applyFill="1" applyBorder="1" applyAlignment="1">
      <alignment horizontal="right" vertical="center" wrapText="1"/>
    </xf>
    <xf numFmtId="44" fontId="14" fillId="11" borderId="33" xfId="7" applyNumberFormat="1" applyFont="1" applyFill="1" applyBorder="1" applyAlignment="1">
      <alignment horizontal="right" vertical="center" wrapText="1"/>
    </xf>
    <xf numFmtId="0" fontId="14" fillId="11" borderId="31" xfId="7" applyFont="1" applyFill="1" applyBorder="1" applyAlignment="1">
      <alignment horizontal="justify" vertical="center"/>
    </xf>
    <xf numFmtId="0" fontId="14" fillId="11" borderId="32" xfId="7" applyFont="1" applyFill="1" applyBorder="1" applyAlignment="1">
      <alignment horizontal="center" vertical="center"/>
    </xf>
    <xf numFmtId="4" fontId="14" fillId="11" borderId="32" xfId="0" applyNumberFormat="1" applyFont="1" applyFill="1" applyBorder="1" applyAlignment="1">
      <alignment horizontal="center" vertical="center"/>
    </xf>
    <xf numFmtId="44" fontId="14" fillId="11" borderId="32" xfId="9" applyNumberFormat="1" applyFont="1" applyFill="1" applyBorder="1" applyAlignment="1">
      <alignment horizontal="right" vertical="center"/>
    </xf>
    <xf numFmtId="44" fontId="14" fillId="11" borderId="32" xfId="1" applyNumberFormat="1" applyFont="1" applyFill="1" applyBorder="1" applyAlignment="1" applyProtection="1">
      <alignment horizontal="right" vertical="center"/>
    </xf>
    <xf numFmtId="44" fontId="14" fillId="11" borderId="33" xfId="7" applyNumberFormat="1" applyFont="1" applyFill="1" applyBorder="1" applyAlignment="1">
      <alignment horizontal="right" vertical="center"/>
    </xf>
    <xf numFmtId="0" fontId="14" fillId="8" borderId="31" xfId="7" applyFont="1" applyFill="1" applyBorder="1" applyAlignment="1">
      <alignment horizontal="justify" vertical="center"/>
    </xf>
    <xf numFmtId="0" fontId="14" fillId="8" borderId="32" xfId="7" applyFont="1" applyFill="1" applyBorder="1" applyAlignment="1">
      <alignment horizontal="center" vertical="center"/>
    </xf>
    <xf numFmtId="3" fontId="14" fillId="8" borderId="32" xfId="7" applyNumberFormat="1" applyFont="1" applyFill="1" applyBorder="1" applyAlignment="1">
      <alignment horizontal="center" vertical="center"/>
    </xf>
    <xf numFmtId="0" fontId="14" fillId="8" borderId="32" xfId="7" applyFont="1" applyFill="1" applyBorder="1" applyAlignment="1">
      <alignment horizontal="justify" vertical="center" wrapText="1"/>
    </xf>
    <xf numFmtId="4" fontId="14" fillId="8" borderId="32" xfId="0" applyNumberFormat="1" applyFont="1" applyFill="1" applyBorder="1" applyAlignment="1">
      <alignment horizontal="center" vertical="center"/>
    </xf>
    <xf numFmtId="44" fontId="14" fillId="8" borderId="32" xfId="9" applyNumberFormat="1" applyFont="1" applyFill="1" applyBorder="1" applyAlignment="1">
      <alignment horizontal="right" vertical="center"/>
    </xf>
    <xf numFmtId="44" fontId="14" fillId="8" borderId="32" xfId="7" applyNumberFormat="1" applyFont="1" applyFill="1" applyBorder="1" applyAlignment="1">
      <alignment horizontal="right" vertical="center"/>
    </xf>
    <xf numFmtId="44" fontId="14" fillId="8" borderId="33" xfId="7" applyNumberFormat="1" applyFont="1" applyFill="1" applyBorder="1" applyAlignment="1">
      <alignment horizontal="right" vertical="center"/>
    </xf>
    <xf numFmtId="44" fontId="14" fillId="10" borderId="32" xfId="10" applyNumberFormat="1" applyFont="1" applyFill="1" applyBorder="1" applyAlignment="1">
      <alignment horizontal="right" vertical="center"/>
    </xf>
    <xf numFmtId="44" fontId="14" fillId="10" borderId="33" xfId="10" applyNumberFormat="1" applyFont="1" applyFill="1" applyBorder="1" applyAlignment="1">
      <alignment horizontal="right" vertical="center"/>
    </xf>
    <xf numFmtId="0" fontId="14" fillId="10" borderId="32" xfId="10" applyFont="1" applyFill="1" applyBorder="1" applyAlignment="1">
      <alignment horizontal="center" vertical="center"/>
    </xf>
    <xf numFmtId="4" fontId="6" fillId="4" borderId="37" xfId="0" applyNumberFormat="1" applyFont="1" applyFill="1" applyBorder="1" applyAlignment="1">
      <alignment horizontal="center" vertical="center"/>
    </xf>
    <xf numFmtId="4" fontId="6" fillId="4" borderId="20" xfId="0" applyNumberFormat="1" applyFont="1" applyFill="1" applyBorder="1" applyAlignment="1">
      <alignment horizontal="center" vertical="center"/>
    </xf>
    <xf numFmtId="4" fontId="6" fillId="4" borderId="38" xfId="0" applyNumberFormat="1" applyFont="1" applyFill="1" applyBorder="1" applyAlignment="1">
      <alignment horizontal="center" vertical="center"/>
    </xf>
    <xf numFmtId="44" fontId="6" fillId="4" borderId="39" xfId="9" applyFont="1" applyFill="1" applyBorder="1" applyAlignment="1">
      <alignment horizontal="right" vertical="center"/>
    </xf>
    <xf numFmtId="0" fontId="6" fillId="12" borderId="0" xfId="0" applyFont="1" applyFill="1" applyAlignment="1" applyProtection="1">
      <alignment horizontal="center" vertical="top"/>
    </xf>
    <xf numFmtId="44" fontId="6" fillId="12" borderId="0" xfId="9" applyFont="1" applyFill="1" applyBorder="1" applyAlignment="1" applyProtection="1">
      <alignment horizontal="center" vertical="top"/>
    </xf>
    <xf numFmtId="0" fontId="2" fillId="0" borderId="0" xfId="0" applyFont="1" applyAlignment="1">
      <alignment horizontal="center"/>
    </xf>
    <xf numFmtId="0" fontId="17" fillId="0" borderId="0" xfId="0" applyFont="1"/>
    <xf numFmtId="0" fontId="19" fillId="0" borderId="0" xfId="0" applyFont="1" applyAlignment="1">
      <alignment horizontal="center"/>
    </xf>
    <xf numFmtId="0" fontId="13" fillId="0" borderId="0" xfId="0" applyFont="1" applyAlignment="1"/>
    <xf numFmtId="0" fontId="19" fillId="0" borderId="0" xfId="0" applyFont="1" applyBorder="1" applyAlignment="1">
      <alignment horizontal="center" vertical="center"/>
    </xf>
    <xf numFmtId="0" fontId="13" fillId="0" borderId="0" xfId="0" applyFont="1" applyBorder="1" applyAlignment="1">
      <alignment vertical="center"/>
    </xf>
    <xf numFmtId="0" fontId="19" fillId="0" borderId="20"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1" xfId="0" applyFont="1" applyBorder="1" applyAlignment="1">
      <alignment horizontal="center" vertical="center" wrapText="1"/>
    </xf>
    <xf numFmtId="0" fontId="13" fillId="0" borderId="41" xfId="0" applyFont="1" applyBorder="1" applyAlignment="1">
      <alignment horizontal="center"/>
    </xf>
    <xf numFmtId="0" fontId="13" fillId="0" borderId="42" xfId="0" applyFont="1" applyBorder="1" applyAlignment="1">
      <alignment horizontal="center"/>
    </xf>
    <xf numFmtId="1" fontId="13" fillId="2" borderId="10" xfId="0" applyNumberFormat="1" applyFont="1" applyFill="1" applyBorder="1" applyAlignment="1">
      <alignment horizontal="center" vertical="center"/>
    </xf>
    <xf numFmtId="1" fontId="13" fillId="2" borderId="17" xfId="0" applyNumberFormat="1" applyFont="1" applyFill="1" applyBorder="1" applyAlignment="1">
      <alignment horizontal="center" vertical="center"/>
    </xf>
    <xf numFmtId="0" fontId="13" fillId="2" borderId="18"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18" xfId="0" applyFont="1" applyFill="1" applyBorder="1" applyAlignment="1">
      <alignment horizontal="center"/>
    </xf>
    <xf numFmtId="0" fontId="13" fillId="2" borderId="43" xfId="0" applyFont="1" applyFill="1" applyBorder="1" applyAlignment="1">
      <alignment horizontal="center"/>
    </xf>
    <xf numFmtId="1" fontId="14" fillId="0" borderId="6" xfId="0" applyNumberFormat="1" applyFont="1" applyBorder="1" applyAlignment="1">
      <alignment horizontal="center" vertical="center"/>
    </xf>
    <xf numFmtId="1"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10" fontId="14" fillId="0" borderId="1" xfId="2" applyNumberFormat="1" applyFont="1" applyBorder="1" applyAlignment="1">
      <alignment horizontal="center" vertical="center"/>
    </xf>
    <xf numFmtId="44" fontId="14" fillId="0" borderId="1" xfId="9" applyFont="1" applyBorder="1" applyAlignment="1">
      <alignment horizontal="center" vertical="center"/>
    </xf>
    <xf numFmtId="44" fontId="14" fillId="0" borderId="44" xfId="9" applyFont="1" applyBorder="1" applyAlignment="1">
      <alignment horizontal="center" vertical="center"/>
    </xf>
    <xf numFmtId="10" fontId="14" fillId="0" borderId="45" xfId="11" applyNumberFormat="1" applyFont="1" applyBorder="1" applyAlignment="1">
      <alignment horizontal="center" vertical="center"/>
    </xf>
    <xf numFmtId="44" fontId="14" fillId="0" borderId="46" xfId="9" applyFont="1" applyBorder="1" applyAlignment="1">
      <alignment horizontal="center" vertical="center"/>
    </xf>
    <xf numFmtId="0" fontId="13" fillId="0" borderId="32" xfId="12" applyFont="1" applyBorder="1" applyAlignment="1">
      <alignment vertical="center"/>
    </xf>
    <xf numFmtId="0" fontId="13" fillId="0" borderId="33" xfId="12" applyFont="1" applyBorder="1" applyAlignment="1">
      <alignment vertical="center"/>
    </xf>
    <xf numFmtId="0" fontId="14" fillId="0" borderId="6" xfId="0" applyFont="1" applyBorder="1" applyAlignment="1">
      <alignment horizontal="center" vertical="center"/>
    </xf>
    <xf numFmtId="44" fontId="14" fillId="0" borderId="7" xfId="9" applyFont="1" applyBorder="1" applyAlignment="1">
      <alignment horizontal="center" vertical="center"/>
    </xf>
    <xf numFmtId="44" fontId="14" fillId="0" borderId="47" xfId="9" applyFont="1" applyBorder="1" applyAlignment="1">
      <alignment horizontal="center" vertical="center"/>
    </xf>
    <xf numFmtId="44" fontId="14" fillId="0" borderId="48" xfId="9" applyFont="1" applyBorder="1" applyAlignment="1">
      <alignment horizontal="center" vertical="center"/>
    </xf>
    <xf numFmtId="10" fontId="14" fillId="0" borderId="49" xfId="11" applyNumberFormat="1" applyFont="1" applyBorder="1" applyAlignment="1">
      <alignment horizontal="center" vertical="center"/>
    </xf>
    <xf numFmtId="4" fontId="14" fillId="0" borderId="47" xfId="12" applyNumberFormat="1" applyFont="1" applyBorder="1" applyAlignment="1">
      <alignment horizontal="center" vertical="center"/>
    </xf>
    <xf numFmtId="4" fontId="14" fillId="0" borderId="48" xfId="12" applyNumberFormat="1" applyFont="1" applyBorder="1" applyAlignment="1">
      <alignment horizontal="center" vertical="center"/>
    </xf>
    <xf numFmtId="0" fontId="13" fillId="0" borderId="6" xfId="0" applyFont="1" applyBorder="1" applyAlignment="1">
      <alignment horizontal="center"/>
    </xf>
    <xf numFmtId="0" fontId="13" fillId="0" borderId="1" xfId="0" applyFont="1" applyBorder="1" applyAlignment="1">
      <alignment horizontal="center"/>
    </xf>
    <xf numFmtId="10" fontId="13" fillId="0" borderId="1" xfId="2" applyNumberFormat="1" applyFont="1" applyBorder="1" applyAlignment="1">
      <alignment horizontal="center"/>
    </xf>
    <xf numFmtId="44" fontId="13" fillId="0" borderId="1" xfId="9" applyFont="1" applyBorder="1"/>
    <xf numFmtId="0" fontId="13" fillId="0" borderId="50" xfId="0" applyFont="1" applyBorder="1" applyAlignment="1">
      <alignment horizontal="center"/>
    </xf>
    <xf numFmtId="0" fontId="13" fillId="0" borderId="18" xfId="0" applyFont="1" applyBorder="1" applyAlignment="1">
      <alignment horizontal="center"/>
    </xf>
    <xf numFmtId="0" fontId="13" fillId="0" borderId="19" xfId="0" applyFont="1" applyBorder="1" applyAlignment="1">
      <alignment horizontal="center"/>
    </xf>
    <xf numFmtId="0" fontId="13" fillId="0" borderId="19" xfId="0" applyFont="1" applyBorder="1" applyAlignment="1">
      <alignment horizontal="center"/>
    </xf>
    <xf numFmtId="10" fontId="14" fillId="0" borderId="19" xfId="2" applyNumberFormat="1" applyFont="1" applyBorder="1"/>
    <xf numFmtId="10" fontId="14" fillId="0" borderId="43" xfId="2" applyNumberFormat="1" applyFont="1" applyBorder="1"/>
    <xf numFmtId="0" fontId="13" fillId="0" borderId="51" xfId="0" applyFont="1" applyBorder="1" applyAlignment="1">
      <alignment horizontal="center"/>
    </xf>
    <xf numFmtId="44" fontId="13" fillId="0" borderId="51" xfId="9" applyFont="1" applyBorder="1"/>
    <xf numFmtId="44" fontId="13" fillId="0" borderId="52" xfId="9" applyFont="1" applyBorder="1"/>
    <xf numFmtId="0" fontId="20" fillId="0" borderId="53" xfId="0" applyFont="1" applyBorder="1" applyAlignment="1">
      <alignment horizontal="center"/>
    </xf>
    <xf numFmtId="0" fontId="20" fillId="0" borderId="54" xfId="0" applyFont="1" applyBorder="1" applyAlignment="1">
      <alignment horizontal="center"/>
    </xf>
    <xf numFmtId="0" fontId="20" fillId="0" borderId="26" xfId="0" applyFont="1" applyBorder="1" applyAlignment="1">
      <alignment horizontal="center"/>
    </xf>
    <xf numFmtId="0" fontId="20" fillId="0" borderId="26" xfId="0" applyFont="1" applyBorder="1" applyAlignment="1">
      <alignment horizontal="center"/>
    </xf>
    <xf numFmtId="10" fontId="17" fillId="0" borderId="27" xfId="2" applyNumberFormat="1" applyFont="1" applyBorder="1"/>
    <xf numFmtId="10" fontId="17" fillId="0" borderId="28" xfId="2" applyNumberFormat="1" applyFont="1" applyBorder="1"/>
    <xf numFmtId="4" fontId="2" fillId="0" borderId="0" xfId="0" applyNumberFormat="1" applyFont="1" applyAlignment="1">
      <alignment horizontal="right"/>
    </xf>
    <xf numFmtId="0" fontId="2" fillId="0" borderId="0" xfId="0" applyFont="1" applyAlignment="1">
      <alignment horizontal="right"/>
    </xf>
  </cellXfs>
  <cellStyles count="13">
    <cellStyle name="Moeda 13" xfId="9"/>
    <cellStyle name="Normal" xfId="0" builtinId="0"/>
    <cellStyle name="Normal 10 7" xfId="3"/>
    <cellStyle name="Normal 2" xfId="12"/>
    <cellStyle name="Normal 4 3" xfId="4"/>
    <cellStyle name="Normal 7_Marabá Esgoto PAC 2  04-04-13 _CARTA CONSULTA" xfId="10"/>
    <cellStyle name="Normal 7_Marabá Esgoto PAC 2 - JP" xfId="7"/>
    <cellStyle name="Porcentagem" xfId="2" builtinId="5"/>
    <cellStyle name="Porcentagem 2 3" xfId="11"/>
    <cellStyle name="Separador de milhares" xfId="1" builtinId="3"/>
    <cellStyle name="Separador de milhares 4 2" xfId="5"/>
    <cellStyle name="Vírgula 10 2 2 2" xfId="8"/>
    <cellStyle name="Vírgula 3" xfId="6"/>
  </cellStyles>
  <dxfs count="81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r&#231;amento%20Esgoto%20Marab&#225;%20sem%20desonera&#231;&#227;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SUMO"/>
      <sheetName val="ORÇAMENTO"/>
      <sheetName val="CRONOGRAMA"/>
    </sheetNames>
    <sheetDataSet>
      <sheetData sheetId="0">
        <row r="7">
          <cell r="A7" t="str">
            <v>ITEM</v>
          </cell>
          <cell r="B7" t="str">
            <v>SERVIÇOS</v>
          </cell>
        </row>
        <row r="8">
          <cell r="A8">
            <v>1</v>
          </cell>
          <cell r="B8" t="str">
            <v>ADMINISTRAÇÃO LOCAL</v>
          </cell>
        </row>
        <row r="9">
          <cell r="A9">
            <v>2</v>
          </cell>
          <cell r="B9" t="str">
            <v>MOBILIZAÇÃO E DESMOBILIZAÇÃO DA OBRA</v>
          </cell>
        </row>
        <row r="10">
          <cell r="A10">
            <v>3</v>
          </cell>
          <cell r="B10" t="str">
            <v>CANTEIRO DE OBRA</v>
          </cell>
        </row>
        <row r="11">
          <cell r="A11">
            <v>4</v>
          </cell>
          <cell r="B11" t="str">
            <v>REDE DE ESGOTAMENTO SANITÁRIO BACIA F</v>
          </cell>
        </row>
        <row r="12">
          <cell r="A12" t="str">
            <v>4.1</v>
          </cell>
          <cell r="B12" t="str">
            <v>REDE COLETORA CONVENCIONAL F</v>
          </cell>
        </row>
        <row r="13">
          <cell r="A13" t="str">
            <v>4.2</v>
          </cell>
          <cell r="B13" t="str">
            <v>BACIA F - RAMAIS PREDIAIS - LIGAÇÕES DOMICILIARES</v>
          </cell>
        </row>
        <row r="14">
          <cell r="A14" t="str">
            <v>4.3</v>
          </cell>
          <cell r="B14" t="str">
            <v>BACIA F - LIGAÇÕES INTRADOMICILIARES</v>
          </cell>
        </row>
        <row r="15">
          <cell r="A15" t="str">
            <v>4.4</v>
          </cell>
          <cell r="B15" t="str">
            <v>ESTAÇÃO ELEVATÓRIA DE ESGOTO F</v>
          </cell>
        </row>
        <row r="16">
          <cell r="A16" t="str">
            <v>4.5</v>
          </cell>
          <cell r="B16" t="str">
            <v>LINHA DE RECALQUE F</v>
          </cell>
        </row>
        <row r="17">
          <cell r="A17">
            <v>5</v>
          </cell>
          <cell r="B17" t="str">
            <v>REDE DE ESGOTAMENTO SANITÁRIO BACIA G2</v>
          </cell>
        </row>
        <row r="18">
          <cell r="A18" t="str">
            <v>5.1</v>
          </cell>
          <cell r="B18" t="str">
            <v>REDE COLETORA CONVENCIONAL G2</v>
          </cell>
        </row>
        <row r="19">
          <cell r="A19" t="str">
            <v>5.2</v>
          </cell>
          <cell r="B19" t="str">
            <v>BACIA G2 - RAMAIS PREDIAIS - LIGAÇÕES DOMICILIARES</v>
          </cell>
        </row>
        <row r="20">
          <cell r="A20" t="str">
            <v>5.3</v>
          </cell>
          <cell r="B20" t="str">
            <v>BACIA G2 - LIGAÇÕES INTRADOMICILIARES</v>
          </cell>
        </row>
        <row r="21">
          <cell r="A21" t="str">
            <v>5.4</v>
          </cell>
          <cell r="B21" t="str">
            <v>LINHA DE RECALQUE DA BACIA G2</v>
          </cell>
        </row>
        <row r="22">
          <cell r="A22" t="str">
            <v>5.5</v>
          </cell>
          <cell r="B22" t="str">
            <v>ESTAÇÃO ELEVATÓRIA G2</v>
          </cell>
        </row>
        <row r="23">
          <cell r="A23">
            <v>6</v>
          </cell>
          <cell r="B23" t="str">
            <v>PROJETO ELÉTRICO</v>
          </cell>
        </row>
        <row r="24">
          <cell r="A24" t="str">
            <v>6.1</v>
          </cell>
          <cell r="B24" t="str">
            <v>ESTAÇÃO ELEVATÓRIA DE ESGOTO EE-G2</v>
          </cell>
        </row>
        <row r="25">
          <cell r="A25" t="str">
            <v>6.2</v>
          </cell>
          <cell r="B25" t="str">
            <v>ESTAÇÃO ELEVATÓRIA DE ESGOTO EE-F</v>
          </cell>
        </row>
      </sheetData>
      <sheetData sheetId="1">
        <row r="1">
          <cell r="A1" t="str">
            <v>CT Nº. 424.416-85</v>
          </cell>
        </row>
        <row r="3">
          <cell r="A3" t="str">
            <v>AMPLIAÇÃO DO SISTEMA DE ESGOTAMENTO SANITÁRIO DA CIDADE DE MARABÁ/PA</v>
          </cell>
        </row>
        <row r="10">
          <cell r="F10" t="str">
            <v>ADMINISTRAÇÃO LOCAL</v>
          </cell>
        </row>
        <row r="12">
          <cell r="F12" t="str">
            <v>MOBILIZAÇÃO E DESMOBILIZAÇÃO DA OBRA</v>
          </cell>
        </row>
        <row r="17">
          <cell r="F17" t="str">
            <v>CANTEIRO DE OBRA</v>
          </cell>
        </row>
        <row r="40">
          <cell r="F40" t="str">
            <v>REDE DE ESGOTAMENTO SANITÁRIO BACIA F</v>
          </cell>
        </row>
        <row r="41">
          <cell r="F41" t="str">
            <v>REDE COLETORA CONVENCIONAL F</v>
          </cell>
        </row>
        <row r="150">
          <cell r="F150" t="str">
            <v>BACIA F - RAMAIS PREDIAIS - LIGAÇÕES DOMICILIARES</v>
          </cell>
        </row>
        <row r="187">
          <cell r="F187" t="str">
            <v>BACIA F - LIGAÇÕES INTRADOMICILIARES</v>
          </cell>
        </row>
        <row r="197">
          <cell r="F197" t="str">
            <v>ESTAÇÃO ELEVATÓRIA DE ESGOTO F</v>
          </cell>
        </row>
        <row r="441">
          <cell r="F441" t="str">
            <v>LINHA DE RECALQUE F</v>
          </cell>
        </row>
        <row r="515">
          <cell r="F515" t="str">
            <v>REDE DE ESGOTAMENTO SANITÁRIO BACIA G2</v>
          </cell>
        </row>
        <row r="516">
          <cell r="F516" t="str">
            <v>REDE COLETORA CONVENCIONAL G2</v>
          </cell>
        </row>
        <row r="594">
          <cell r="F594" t="str">
            <v>BACIA G2 - RAMAIS PREDIAIS - LIGAÇÕES DOMICILIARES</v>
          </cell>
        </row>
        <row r="627">
          <cell r="F627" t="str">
            <v>BACIA G2 - LIGAÇÕES INTRADOMICILIARES</v>
          </cell>
        </row>
        <row r="637">
          <cell r="F637" t="str">
            <v>LINHA DE RECALQUE DA BACIA G2</v>
          </cell>
        </row>
        <row r="688">
          <cell r="F688" t="str">
            <v>ESTAÇÃO ELEVATÓRIA G2</v>
          </cell>
        </row>
        <row r="956">
          <cell r="F956" t="str">
            <v>PROJETO ELÉTRICO</v>
          </cell>
        </row>
        <row r="957">
          <cell r="F957" t="str">
            <v>ESTAÇÃO ELEVATÓRIA DE ESGOTO EE-G2</v>
          </cell>
        </row>
        <row r="1134">
          <cell r="F1134" t="str">
            <v>ESTAÇÃO ELEVATÓRIA DE ESGOTO EE-F</v>
          </cell>
        </row>
      </sheetData>
      <sheetData sheetId="2"/>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39"/>
  <sheetViews>
    <sheetView topLeftCell="A10" workbookViewId="0">
      <selection activeCell="B10" sqref="B10"/>
    </sheetView>
  </sheetViews>
  <sheetFormatPr defaultRowHeight="15"/>
  <cols>
    <col min="1" max="1" width="4.7109375" bestFit="1" customWidth="1"/>
    <col min="2" max="2" width="69.7109375" customWidth="1"/>
    <col min="3" max="3" width="32.7109375" customWidth="1"/>
    <col min="4" max="4" width="12" customWidth="1"/>
  </cols>
  <sheetData>
    <row r="1" spans="1:4">
      <c r="A1" s="32"/>
      <c r="B1" s="166"/>
      <c r="C1" s="34"/>
      <c r="D1" s="6"/>
    </row>
    <row r="2" spans="1:4">
      <c r="A2" s="1" t="str">
        <f>[1]ORÇAMENTO!A1</f>
        <v>CT Nº. 424.416-85</v>
      </c>
      <c r="B2" s="1"/>
      <c r="C2" s="1"/>
      <c r="D2" s="1"/>
    </row>
    <row r="3" spans="1:4">
      <c r="A3" s="2" t="s">
        <v>0</v>
      </c>
      <c r="B3" s="2"/>
      <c r="C3" s="2"/>
      <c r="D3" s="2"/>
    </row>
    <row r="4" spans="1:4">
      <c r="A4" s="3" t="s">
        <v>1</v>
      </c>
      <c r="B4" s="3"/>
      <c r="C4" s="3"/>
      <c r="D4" s="3"/>
    </row>
    <row r="5" spans="1:4">
      <c r="A5" s="4"/>
      <c r="B5" s="4"/>
      <c r="C5" s="5"/>
      <c r="D5" s="6"/>
    </row>
    <row r="6" spans="1:4" ht="15.75" thickBot="1">
      <c r="A6" s="4"/>
      <c r="B6" s="4"/>
      <c r="C6" s="7"/>
      <c r="D6" s="6"/>
    </row>
    <row r="7" spans="1:4" ht="15.75" thickBot="1">
      <c r="A7" s="8" t="s">
        <v>2</v>
      </c>
      <c r="B7" s="9" t="s">
        <v>3</v>
      </c>
      <c r="C7" s="10" t="s">
        <v>4</v>
      </c>
      <c r="D7" s="11" t="s">
        <v>5</v>
      </c>
    </row>
    <row r="8" spans="1:4">
      <c r="A8" s="12">
        <v>1</v>
      </c>
      <c r="B8" s="13" t="str">
        <f>[1]ORÇAMENTO!F10</f>
        <v>ADMINISTRAÇÃO LOCAL</v>
      </c>
      <c r="C8" s="14"/>
      <c r="D8" s="15"/>
    </row>
    <row r="9" spans="1:4">
      <c r="A9" s="12">
        <v>2</v>
      </c>
      <c r="B9" s="13" t="str">
        <f>[1]ORÇAMENTO!F12</f>
        <v>MOBILIZAÇÃO E DESMOBILIZAÇÃO DA OBRA</v>
      </c>
      <c r="C9" s="14"/>
      <c r="D9" s="15"/>
    </row>
    <row r="10" spans="1:4">
      <c r="A10" s="12">
        <v>3</v>
      </c>
      <c r="B10" s="13" t="str">
        <f>[1]ORÇAMENTO!F17</f>
        <v>CANTEIRO DE OBRA</v>
      </c>
      <c r="C10" s="14"/>
      <c r="D10" s="15"/>
    </row>
    <row r="11" spans="1:4">
      <c r="A11" s="16">
        <v>4</v>
      </c>
      <c r="B11" s="17" t="str">
        <f>[1]ORÇAMENTO!F40</f>
        <v>REDE DE ESGOTAMENTO SANITÁRIO BACIA F</v>
      </c>
      <c r="C11" s="18"/>
      <c r="D11" s="19"/>
    </row>
    <row r="12" spans="1:4">
      <c r="A12" s="12" t="s">
        <v>6</v>
      </c>
      <c r="B12" s="13" t="str">
        <f>[1]ORÇAMENTO!F41</f>
        <v>REDE COLETORA CONVENCIONAL F</v>
      </c>
      <c r="C12" s="14"/>
      <c r="D12" s="15"/>
    </row>
    <row r="13" spans="1:4" ht="25.5">
      <c r="A13" s="12" t="s">
        <v>7</v>
      </c>
      <c r="B13" s="13" t="str">
        <f>[1]ORÇAMENTO!F150</f>
        <v>BACIA F - RAMAIS PREDIAIS - LIGAÇÕES DOMICILIARES</v>
      </c>
      <c r="C13" s="14"/>
      <c r="D13" s="15"/>
    </row>
    <row r="14" spans="1:4">
      <c r="A14" s="12" t="s">
        <v>8</v>
      </c>
      <c r="B14" s="13" t="str">
        <f>[1]ORÇAMENTO!F187</f>
        <v>BACIA F - LIGAÇÕES INTRADOMICILIARES</v>
      </c>
      <c r="C14" s="14"/>
      <c r="D14" s="15"/>
    </row>
    <row r="15" spans="1:4">
      <c r="A15" s="12" t="s">
        <v>9</v>
      </c>
      <c r="B15" s="13" t="str">
        <f>[1]ORÇAMENTO!F197</f>
        <v>ESTAÇÃO ELEVATÓRIA DE ESGOTO F</v>
      </c>
      <c r="C15" s="14"/>
      <c r="D15" s="15"/>
    </row>
    <row r="16" spans="1:4">
      <c r="A16" s="12" t="s">
        <v>10</v>
      </c>
      <c r="B16" s="13" t="str">
        <f>[1]ORÇAMENTO!F441</f>
        <v>LINHA DE RECALQUE F</v>
      </c>
      <c r="C16" s="14"/>
      <c r="D16" s="15"/>
    </row>
    <row r="17" spans="1:4">
      <c r="A17" s="16">
        <v>5</v>
      </c>
      <c r="B17" s="17" t="str">
        <f>[1]ORÇAMENTO!F515</f>
        <v>REDE DE ESGOTAMENTO SANITÁRIO BACIA G2</v>
      </c>
      <c r="C17" s="18"/>
      <c r="D17" s="19"/>
    </row>
    <row r="18" spans="1:4">
      <c r="A18" s="12" t="s">
        <v>11</v>
      </c>
      <c r="B18" s="13" t="str">
        <f>[1]ORÇAMENTO!F516</f>
        <v>REDE COLETORA CONVENCIONAL G2</v>
      </c>
      <c r="C18" s="14"/>
      <c r="D18" s="15"/>
    </row>
    <row r="19" spans="1:4" ht="25.5">
      <c r="A19" s="12" t="s">
        <v>12</v>
      </c>
      <c r="B19" s="13" t="str">
        <f>[1]ORÇAMENTO!F594</f>
        <v>BACIA G2 - RAMAIS PREDIAIS - LIGAÇÕES DOMICILIARES</v>
      </c>
      <c r="C19" s="14"/>
      <c r="D19" s="15"/>
    </row>
    <row r="20" spans="1:4">
      <c r="A20" s="12" t="s">
        <v>13</v>
      </c>
      <c r="B20" s="13" t="str">
        <f>[1]ORÇAMENTO!F627</f>
        <v>BACIA G2 - LIGAÇÕES INTRADOMICILIARES</v>
      </c>
      <c r="C20" s="14"/>
      <c r="D20" s="15"/>
    </row>
    <row r="21" spans="1:4">
      <c r="A21" s="12" t="s">
        <v>14</v>
      </c>
      <c r="B21" s="13" t="str">
        <f>[1]ORÇAMENTO!F637</f>
        <v>LINHA DE RECALQUE DA BACIA G2</v>
      </c>
      <c r="C21" s="14"/>
      <c r="D21" s="15"/>
    </row>
    <row r="22" spans="1:4">
      <c r="A22" s="12" t="s">
        <v>15</v>
      </c>
      <c r="B22" s="13" t="str">
        <f>[1]ORÇAMENTO!F688</f>
        <v>ESTAÇÃO ELEVATÓRIA G2</v>
      </c>
      <c r="C22" s="14"/>
      <c r="D22" s="15"/>
    </row>
    <row r="23" spans="1:4">
      <c r="A23" s="20">
        <v>6</v>
      </c>
      <c r="B23" s="17" t="str">
        <f>[1]ORÇAMENTO!F956</f>
        <v>PROJETO ELÉTRICO</v>
      </c>
      <c r="C23" s="18"/>
      <c r="D23" s="19"/>
    </row>
    <row r="24" spans="1:4">
      <c r="A24" s="12" t="s">
        <v>16</v>
      </c>
      <c r="B24" s="13" t="str">
        <f>[1]ORÇAMENTO!F957</f>
        <v>ESTAÇÃO ELEVATÓRIA DE ESGOTO EE-G2</v>
      </c>
      <c r="C24" s="14"/>
      <c r="D24" s="15"/>
    </row>
    <row r="25" spans="1:4" ht="15.75" thickBot="1">
      <c r="A25" s="12" t="s">
        <v>17</v>
      </c>
      <c r="B25" s="13" t="str">
        <f>[1]ORÇAMENTO!F1134</f>
        <v>ESTAÇÃO ELEVATÓRIA DE ESGOTO EE-F</v>
      </c>
      <c r="C25" s="14"/>
      <c r="D25" s="15"/>
    </row>
    <row r="26" spans="1:4" ht="15.75" thickBot="1">
      <c r="A26" s="21" t="s">
        <v>18</v>
      </c>
      <c r="B26" s="22"/>
      <c r="C26" s="23"/>
      <c r="D26" s="24"/>
    </row>
    <row r="27" spans="1:4" ht="15.75" thickBot="1">
      <c r="A27" s="25"/>
      <c r="B27" s="25"/>
      <c r="C27" s="26"/>
      <c r="D27" s="27"/>
    </row>
    <row r="28" spans="1:4" ht="15.75" thickBot="1">
      <c r="A28" s="21" t="s">
        <v>19</v>
      </c>
      <c r="B28" s="28"/>
      <c r="C28" s="23"/>
      <c r="D28" s="24"/>
    </row>
    <row r="29" spans="1:4">
      <c r="A29" s="25"/>
      <c r="B29" s="25"/>
      <c r="C29" s="26"/>
      <c r="D29" s="27"/>
    </row>
    <row r="30" spans="1:4">
      <c r="A30" s="29" t="s">
        <v>20</v>
      </c>
      <c r="B30" s="29"/>
      <c r="C30" s="29"/>
      <c r="D30" s="29"/>
    </row>
    <row r="31" spans="1:4">
      <c r="A31" s="30" t="s">
        <v>21</v>
      </c>
      <c r="B31" s="30"/>
      <c r="C31" s="30"/>
      <c r="D31" s="30"/>
    </row>
    <row r="32" spans="1:4">
      <c r="A32" s="30" t="s">
        <v>22</v>
      </c>
      <c r="B32" s="30"/>
      <c r="C32" s="30"/>
      <c r="D32" s="30"/>
    </row>
    <row r="33" spans="1:4">
      <c r="A33" s="30" t="s">
        <v>23</v>
      </c>
      <c r="B33" s="30"/>
      <c r="C33" s="30"/>
      <c r="D33" s="30"/>
    </row>
    <row r="34" spans="1:4">
      <c r="A34" s="31"/>
      <c r="B34" s="31"/>
      <c r="C34" s="31"/>
      <c r="D34" s="31"/>
    </row>
    <row r="35" spans="1:4">
      <c r="A35" s="32"/>
      <c r="B35" s="33"/>
      <c r="C35" s="34"/>
      <c r="D35" s="6"/>
    </row>
    <row r="36" spans="1:4">
      <c r="A36" s="32"/>
      <c r="B36" s="35"/>
      <c r="C36" s="34"/>
      <c r="D36" s="6"/>
    </row>
    <row r="37" spans="1:4">
      <c r="A37" s="32"/>
      <c r="B37" s="35"/>
      <c r="C37" s="34"/>
      <c r="D37" s="6"/>
    </row>
    <row r="38" spans="1:4">
      <c r="A38" s="32"/>
      <c r="B38" s="35"/>
      <c r="C38" s="34"/>
      <c r="D38" s="6"/>
    </row>
    <row r="39" spans="1:4">
      <c r="A39" s="32"/>
      <c r="B39" s="35"/>
      <c r="C39" s="34"/>
      <c r="D39" s="6"/>
    </row>
  </sheetData>
  <mergeCells count="9">
    <mergeCell ref="A33:D33"/>
    <mergeCell ref="A30:D30"/>
    <mergeCell ref="A31:D31"/>
    <mergeCell ref="A4:D4"/>
    <mergeCell ref="A28:B28"/>
    <mergeCell ref="A32:D32"/>
    <mergeCell ref="A2:D2"/>
    <mergeCell ref="A3:D3"/>
    <mergeCell ref="A26:B2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K1460"/>
  <sheetViews>
    <sheetView tabSelected="1" topLeftCell="A127" workbookViewId="0">
      <selection activeCell="F48" sqref="F48"/>
    </sheetView>
  </sheetViews>
  <sheetFormatPr defaultRowHeight="15"/>
  <cols>
    <col min="1" max="1" width="11.7109375" style="163" customWidth="1"/>
    <col min="2" max="2" width="12.28515625" style="164" customWidth="1"/>
    <col min="3" max="3" width="12.28515625" style="165" customWidth="1"/>
    <col min="4" max="4" width="4.5703125" style="165" customWidth="1"/>
    <col min="5" max="5" width="6.85546875" style="32" customWidth="1"/>
    <col min="6" max="6" width="47.28515625" style="166" customWidth="1"/>
    <col min="7" max="7" width="7.140625" style="32" customWidth="1"/>
    <col min="8" max="8" width="13.140625" style="167" customWidth="1"/>
    <col min="9" max="9" width="16.7109375" style="195" customWidth="1"/>
    <col min="10" max="10" width="20.28515625" style="195" customWidth="1"/>
    <col min="11" max="11" width="9.140625" style="196"/>
  </cols>
  <sheetData>
    <row r="1" spans="1:11">
      <c r="A1" s="1" t="s">
        <v>24</v>
      </c>
      <c r="B1" s="1"/>
      <c r="C1" s="1"/>
      <c r="D1" s="1"/>
      <c r="E1" s="2"/>
      <c r="F1" s="1"/>
      <c r="G1" s="1"/>
      <c r="H1" s="1"/>
      <c r="I1" s="1"/>
      <c r="J1" s="1"/>
      <c r="K1" s="1"/>
    </row>
    <row r="2" spans="1:11">
      <c r="A2" s="36" t="s">
        <v>25</v>
      </c>
      <c r="B2" s="36"/>
      <c r="C2" s="36"/>
      <c r="D2" s="36"/>
      <c r="E2" s="36"/>
      <c r="F2" s="37"/>
      <c r="G2" s="38" t="s">
        <v>26</v>
      </c>
      <c r="H2" s="38"/>
      <c r="I2" s="38"/>
      <c r="J2" s="38"/>
      <c r="K2" s="38"/>
    </row>
    <row r="3" spans="1:11">
      <c r="A3" s="3" t="s">
        <v>1</v>
      </c>
      <c r="B3" s="3"/>
      <c r="C3" s="3"/>
      <c r="D3" s="3"/>
      <c r="E3" s="3"/>
      <c r="F3" s="39"/>
      <c r="G3" s="40" t="s">
        <v>27</v>
      </c>
      <c r="H3" s="40"/>
      <c r="I3" s="40"/>
      <c r="J3" s="183" t="s">
        <v>28</v>
      </c>
      <c r="K3" s="41">
        <v>0.2636</v>
      </c>
    </row>
    <row r="4" spans="1:11">
      <c r="A4" s="3"/>
      <c r="B4" s="3"/>
      <c r="C4" s="3"/>
      <c r="D4" s="3"/>
      <c r="E4" s="3"/>
      <c r="F4" s="39"/>
      <c r="G4" s="42" t="s">
        <v>29</v>
      </c>
      <c r="H4" s="43"/>
      <c r="I4" s="44"/>
      <c r="J4" s="183" t="s">
        <v>30</v>
      </c>
      <c r="K4" s="45">
        <f>K3</f>
        <v>0.2636</v>
      </c>
    </row>
    <row r="5" spans="1:11">
      <c r="A5" s="3"/>
      <c r="B5" s="3"/>
      <c r="C5" s="3"/>
      <c r="D5" s="3"/>
      <c r="E5" s="3"/>
      <c r="F5" s="39"/>
      <c r="G5" s="46" t="s">
        <v>31</v>
      </c>
      <c r="H5" s="46"/>
      <c r="I5" s="46"/>
      <c r="J5" s="183" t="s">
        <v>32</v>
      </c>
      <c r="K5" s="45">
        <v>0.2414</v>
      </c>
    </row>
    <row r="6" spans="1:11" ht="19.149999999999999" customHeight="1">
      <c r="A6" s="4"/>
      <c r="B6" s="47"/>
      <c r="C6" s="48"/>
      <c r="D6" s="47"/>
      <c r="E6" s="47"/>
      <c r="F6" s="49"/>
      <c r="G6" s="50" t="s">
        <v>33</v>
      </c>
      <c r="H6" s="50"/>
      <c r="I6" s="50"/>
      <c r="J6" s="50"/>
      <c r="K6" s="50"/>
    </row>
    <row r="7" spans="1:11" ht="19.149999999999999" customHeight="1" thickBot="1">
      <c r="A7" s="51"/>
      <c r="B7" s="52"/>
      <c r="C7" s="53"/>
      <c r="D7" s="53"/>
      <c r="E7" s="54"/>
      <c r="F7" s="55"/>
      <c r="G7" s="56"/>
      <c r="H7" s="57"/>
      <c r="I7" s="184"/>
      <c r="J7" s="184"/>
      <c r="K7" s="184"/>
    </row>
    <row r="8" spans="1:11">
      <c r="A8" s="58" t="s">
        <v>2</v>
      </c>
      <c r="B8" s="58" t="s">
        <v>34</v>
      </c>
      <c r="C8" s="59" t="s">
        <v>35</v>
      </c>
      <c r="D8" s="60" t="s">
        <v>36</v>
      </c>
      <c r="E8" s="58" t="s">
        <v>37</v>
      </c>
      <c r="F8" s="61" t="s">
        <v>3</v>
      </c>
      <c r="G8" s="58" t="s">
        <v>38</v>
      </c>
      <c r="H8" s="62" t="s">
        <v>39</v>
      </c>
      <c r="I8" s="63"/>
      <c r="J8" s="63"/>
      <c r="K8" s="64"/>
    </row>
    <row r="9" spans="1:11" ht="26.25" thickBot="1">
      <c r="A9" s="65"/>
      <c r="B9" s="65"/>
      <c r="C9" s="66"/>
      <c r="D9" s="67" t="s">
        <v>40</v>
      </c>
      <c r="E9" s="65"/>
      <c r="F9" s="68"/>
      <c r="G9" s="65"/>
      <c r="H9" s="69" t="s">
        <v>41</v>
      </c>
      <c r="I9" s="185" t="s">
        <v>42</v>
      </c>
      <c r="J9" s="185" t="s">
        <v>43</v>
      </c>
      <c r="K9" s="186" t="s">
        <v>44</v>
      </c>
    </row>
    <row r="10" spans="1:11" ht="19.149999999999999" customHeight="1">
      <c r="A10" s="201">
        <v>1</v>
      </c>
      <c r="B10" s="202"/>
      <c r="C10" s="203"/>
      <c r="D10" s="204"/>
      <c r="E10" s="205"/>
      <c r="F10" s="206" t="s">
        <v>45</v>
      </c>
      <c r="G10" s="207"/>
      <c r="H10" s="202"/>
      <c r="I10" s="203"/>
      <c r="J10" s="204"/>
      <c r="K10" s="208">
        <f>SUBTOTAL(9,K11:K11)</f>
        <v>0</v>
      </c>
    </row>
    <row r="11" spans="1:11" ht="19.149999999999999" customHeight="1">
      <c r="A11" s="70" t="s">
        <v>46</v>
      </c>
      <c r="B11" s="71" t="s">
        <v>47</v>
      </c>
      <c r="C11" s="72"/>
      <c r="D11" s="71" t="s">
        <v>28</v>
      </c>
      <c r="E11" s="71" t="s">
        <v>28</v>
      </c>
      <c r="F11" s="73" t="s">
        <v>48</v>
      </c>
      <c r="G11" s="71" t="s">
        <v>49</v>
      </c>
      <c r="H11" s="74">
        <v>1</v>
      </c>
      <c r="I11" s="187"/>
      <c r="J11" s="75">
        <f>ROUND(I11*$K$3,2)+I11</f>
        <v>0</v>
      </c>
      <c r="K11" s="76">
        <f>ROUND(H11*J11,2)</f>
        <v>0</v>
      </c>
    </row>
    <row r="12" spans="1:11" ht="19.149999999999999" customHeight="1">
      <c r="A12" s="209">
        <v>2</v>
      </c>
      <c r="B12" s="77"/>
      <c r="C12" s="210"/>
      <c r="D12" s="211"/>
      <c r="E12" s="212"/>
      <c r="F12" s="213" t="s">
        <v>50</v>
      </c>
      <c r="G12" s="214"/>
      <c r="H12" s="77"/>
      <c r="I12" s="210"/>
      <c r="J12" s="211"/>
      <c r="K12" s="215">
        <f>SUBTOTAL(9,K13:K16)</f>
        <v>0</v>
      </c>
    </row>
    <row r="13" spans="1:11" ht="19.149999999999999" customHeight="1">
      <c r="A13" s="216" t="s">
        <v>51</v>
      </c>
      <c r="B13" s="217"/>
      <c r="C13" s="217"/>
      <c r="D13" s="217"/>
      <c r="E13" s="217"/>
      <c r="F13" s="218" t="s">
        <v>52</v>
      </c>
      <c r="G13" s="217"/>
      <c r="H13" s="78"/>
      <c r="I13" s="219"/>
      <c r="J13" s="220"/>
      <c r="K13" s="221">
        <f>SUBTOTAL(9,K14:K14)</f>
        <v>0</v>
      </c>
    </row>
    <row r="14" spans="1:11" ht="19.149999999999999" customHeight="1">
      <c r="A14" s="70" t="s">
        <v>53</v>
      </c>
      <c r="B14" s="71" t="s">
        <v>47</v>
      </c>
      <c r="C14" s="72"/>
      <c r="D14" s="71" t="s">
        <v>28</v>
      </c>
      <c r="E14" s="71" t="s">
        <v>28</v>
      </c>
      <c r="F14" s="73" t="s">
        <v>52</v>
      </c>
      <c r="G14" s="71" t="s">
        <v>49</v>
      </c>
      <c r="H14" s="74">
        <v>1</v>
      </c>
      <c r="I14" s="187"/>
      <c r="J14" s="75">
        <f>ROUND(I14*$K$3,2)+I14</f>
        <v>0</v>
      </c>
      <c r="K14" s="76">
        <f>ROUND(H14*J14,2)</f>
        <v>0</v>
      </c>
    </row>
    <row r="15" spans="1:11" ht="19.149999999999999" customHeight="1">
      <c r="A15" s="216" t="s">
        <v>54</v>
      </c>
      <c r="B15" s="217"/>
      <c r="C15" s="217"/>
      <c r="D15" s="217"/>
      <c r="E15" s="217"/>
      <c r="F15" s="218" t="s">
        <v>55</v>
      </c>
      <c r="G15" s="217"/>
      <c r="H15" s="78"/>
      <c r="I15" s="219"/>
      <c r="J15" s="220"/>
      <c r="K15" s="221">
        <f>SUBTOTAL(9,K16:K16)</f>
        <v>0</v>
      </c>
    </row>
    <row r="16" spans="1:11" ht="19.149999999999999" customHeight="1">
      <c r="A16" s="70" t="s">
        <v>56</v>
      </c>
      <c r="B16" s="71" t="s">
        <v>47</v>
      </c>
      <c r="C16" s="72"/>
      <c r="D16" s="71" t="s">
        <v>28</v>
      </c>
      <c r="E16" s="71" t="s">
        <v>28</v>
      </c>
      <c r="F16" s="73" t="s">
        <v>57</v>
      </c>
      <c r="G16" s="71" t="s">
        <v>49</v>
      </c>
      <c r="H16" s="74">
        <v>1</v>
      </c>
      <c r="I16" s="187"/>
      <c r="J16" s="75">
        <f>ROUND(I16*$K$3,2)+I16</f>
        <v>0</v>
      </c>
      <c r="K16" s="76">
        <f>ROUND(H16*J16,2)</f>
        <v>0</v>
      </c>
    </row>
    <row r="17" spans="1:11" ht="19.149999999999999" customHeight="1">
      <c r="A17" s="209">
        <v>3</v>
      </c>
      <c r="B17" s="77"/>
      <c r="C17" s="210"/>
      <c r="D17" s="211"/>
      <c r="E17" s="212"/>
      <c r="F17" s="213" t="s">
        <v>58</v>
      </c>
      <c r="G17" s="214"/>
      <c r="H17" s="77"/>
      <c r="I17" s="210"/>
      <c r="J17" s="211"/>
      <c r="K17" s="215">
        <f>SUBTOTAL(9,K18:K39)</f>
        <v>0</v>
      </c>
    </row>
    <row r="18" spans="1:11" ht="19.149999999999999" customHeight="1">
      <c r="A18" s="216" t="s">
        <v>59</v>
      </c>
      <c r="B18" s="217"/>
      <c r="C18" s="217"/>
      <c r="D18" s="217"/>
      <c r="E18" s="217"/>
      <c r="F18" s="218" t="s">
        <v>60</v>
      </c>
      <c r="G18" s="217"/>
      <c r="H18" s="78"/>
      <c r="I18" s="219"/>
      <c r="J18" s="220"/>
      <c r="K18" s="221">
        <f>SUBTOTAL(9,K19:K20)</f>
        <v>0</v>
      </c>
    </row>
    <row r="19" spans="1:11" ht="19.149999999999999" customHeight="1">
      <c r="A19" s="79" t="s">
        <v>61</v>
      </c>
      <c r="B19" s="80" t="s">
        <v>62</v>
      </c>
      <c r="C19" s="81"/>
      <c r="D19" s="80" t="s">
        <v>28</v>
      </c>
      <c r="E19" s="80" t="s">
        <v>28</v>
      </c>
      <c r="F19" s="82" t="s">
        <v>63</v>
      </c>
      <c r="G19" s="80" t="s">
        <v>64</v>
      </c>
      <c r="H19" s="83">
        <v>5000</v>
      </c>
      <c r="I19" s="84"/>
      <c r="J19" s="84">
        <f>ROUND(I19*(1+$K$3),2)</f>
        <v>0</v>
      </c>
      <c r="K19" s="85">
        <f>ROUND(H19*J19,2)</f>
        <v>0</v>
      </c>
    </row>
    <row r="20" spans="1:11" ht="38.25">
      <c r="A20" s="79" t="s">
        <v>65</v>
      </c>
      <c r="B20" s="80" t="s">
        <v>62</v>
      </c>
      <c r="C20" s="81"/>
      <c r="D20" s="80" t="s">
        <v>28</v>
      </c>
      <c r="E20" s="80" t="s">
        <v>28</v>
      </c>
      <c r="F20" s="82" t="s">
        <v>66</v>
      </c>
      <c r="G20" s="80" t="s">
        <v>67</v>
      </c>
      <c r="H20" s="83">
        <v>358.22</v>
      </c>
      <c r="I20" s="84"/>
      <c r="J20" s="84">
        <f>ROUND(I20*(1+$K$3),2)</f>
        <v>0</v>
      </c>
      <c r="K20" s="85">
        <f>ROUND(H20*J20,2)</f>
        <v>0</v>
      </c>
    </row>
    <row r="21" spans="1:11" ht="19.149999999999999" customHeight="1">
      <c r="A21" s="216" t="s">
        <v>68</v>
      </c>
      <c r="B21" s="217"/>
      <c r="C21" s="217"/>
      <c r="D21" s="217"/>
      <c r="E21" s="217"/>
      <c r="F21" s="218" t="s">
        <v>69</v>
      </c>
      <c r="G21" s="217"/>
      <c r="H21" s="86"/>
      <c r="I21" s="217"/>
      <c r="J21" s="217"/>
      <c r="K21" s="221">
        <f>SUBTOTAL(9,K22:K37)</f>
        <v>0</v>
      </c>
    </row>
    <row r="22" spans="1:11" ht="38.25">
      <c r="A22" s="79" t="s">
        <v>70</v>
      </c>
      <c r="B22" s="72" t="s">
        <v>62</v>
      </c>
      <c r="C22" s="87"/>
      <c r="D22" s="72" t="s">
        <v>28</v>
      </c>
      <c r="E22" s="72" t="s">
        <v>28</v>
      </c>
      <c r="F22" s="88" t="s">
        <v>71</v>
      </c>
      <c r="G22" s="72" t="s">
        <v>64</v>
      </c>
      <c r="H22" s="89">
        <v>135.28</v>
      </c>
      <c r="I22" s="84"/>
      <c r="J22" s="84">
        <f t="shared" ref="J22:J37" si="0">ROUND(I22*(1+$K$3),2)</f>
        <v>0</v>
      </c>
      <c r="K22" s="85">
        <f t="shared" ref="K22:K37" si="1">ROUND(H22*J22,2)</f>
        <v>0</v>
      </c>
    </row>
    <row r="23" spans="1:11" ht="38.25">
      <c r="A23" s="79" t="s">
        <v>72</v>
      </c>
      <c r="B23" s="72" t="s">
        <v>62</v>
      </c>
      <c r="C23" s="87"/>
      <c r="D23" s="72" t="s">
        <v>28</v>
      </c>
      <c r="E23" s="72" t="s">
        <v>28</v>
      </c>
      <c r="F23" s="88" t="s">
        <v>73</v>
      </c>
      <c r="G23" s="72" t="s">
        <v>64</v>
      </c>
      <c r="H23" s="89">
        <v>78.75</v>
      </c>
      <c r="I23" s="84"/>
      <c r="J23" s="84">
        <f t="shared" si="0"/>
        <v>0</v>
      </c>
      <c r="K23" s="85">
        <f t="shared" si="1"/>
        <v>0</v>
      </c>
    </row>
    <row r="24" spans="1:11" ht="38.25">
      <c r="A24" s="79" t="s">
        <v>74</v>
      </c>
      <c r="B24" s="72" t="s">
        <v>62</v>
      </c>
      <c r="C24" s="87"/>
      <c r="D24" s="72" t="s">
        <v>28</v>
      </c>
      <c r="E24" s="72" t="s">
        <v>28</v>
      </c>
      <c r="F24" s="88" t="s">
        <v>75</v>
      </c>
      <c r="G24" s="72" t="s">
        <v>64</v>
      </c>
      <c r="H24" s="89">
        <v>154.80000000000001</v>
      </c>
      <c r="I24" s="84"/>
      <c r="J24" s="84">
        <f t="shared" si="0"/>
        <v>0</v>
      </c>
      <c r="K24" s="85">
        <f t="shared" si="1"/>
        <v>0</v>
      </c>
    </row>
    <row r="25" spans="1:11" ht="38.25">
      <c r="A25" s="79" t="s">
        <v>76</v>
      </c>
      <c r="B25" s="72" t="s">
        <v>62</v>
      </c>
      <c r="C25" s="90"/>
      <c r="D25" s="91" t="s">
        <v>28</v>
      </c>
      <c r="E25" s="91" t="s">
        <v>28</v>
      </c>
      <c r="F25" s="92" t="s">
        <v>77</v>
      </c>
      <c r="G25" s="72" t="s">
        <v>64</v>
      </c>
      <c r="H25" s="89">
        <v>66.150000000000006</v>
      </c>
      <c r="I25" s="84"/>
      <c r="J25" s="84">
        <f t="shared" si="0"/>
        <v>0</v>
      </c>
      <c r="K25" s="85">
        <f t="shared" si="1"/>
        <v>0</v>
      </c>
    </row>
    <row r="26" spans="1:11" ht="38.25">
      <c r="A26" s="79" t="s">
        <v>78</v>
      </c>
      <c r="B26" s="72" t="s">
        <v>62</v>
      </c>
      <c r="C26" s="90"/>
      <c r="D26" s="91" t="s">
        <v>28</v>
      </c>
      <c r="E26" s="91" t="s">
        <v>28</v>
      </c>
      <c r="F26" s="92" t="s">
        <v>79</v>
      </c>
      <c r="G26" s="72" t="s">
        <v>64</v>
      </c>
      <c r="H26" s="89">
        <v>825.13</v>
      </c>
      <c r="I26" s="84"/>
      <c r="J26" s="84">
        <f t="shared" si="0"/>
        <v>0</v>
      </c>
      <c r="K26" s="85">
        <f t="shared" si="1"/>
        <v>0</v>
      </c>
    </row>
    <row r="27" spans="1:11" ht="38.25">
      <c r="A27" s="79" t="s">
        <v>80</v>
      </c>
      <c r="B27" s="72" t="s">
        <v>62</v>
      </c>
      <c r="C27" s="90"/>
      <c r="D27" s="91" t="s">
        <v>28</v>
      </c>
      <c r="E27" s="91" t="s">
        <v>28</v>
      </c>
      <c r="F27" s="92" t="s">
        <v>81</v>
      </c>
      <c r="G27" s="72" t="s">
        <v>64</v>
      </c>
      <c r="H27" s="89">
        <v>23.13</v>
      </c>
      <c r="I27" s="84"/>
      <c r="J27" s="84">
        <f t="shared" si="0"/>
        <v>0</v>
      </c>
      <c r="K27" s="85">
        <f t="shared" si="1"/>
        <v>0</v>
      </c>
    </row>
    <row r="28" spans="1:11" ht="38.25">
      <c r="A28" s="79" t="s">
        <v>82</v>
      </c>
      <c r="B28" s="72" t="s">
        <v>62</v>
      </c>
      <c r="C28" s="90"/>
      <c r="D28" s="91" t="s">
        <v>28</v>
      </c>
      <c r="E28" s="91" t="s">
        <v>28</v>
      </c>
      <c r="F28" s="92" t="s">
        <v>83</v>
      </c>
      <c r="G28" s="72" t="s">
        <v>64</v>
      </c>
      <c r="H28" s="89">
        <v>23.13</v>
      </c>
      <c r="I28" s="84"/>
      <c r="J28" s="84">
        <f t="shared" si="0"/>
        <v>0</v>
      </c>
      <c r="K28" s="85">
        <f t="shared" si="1"/>
        <v>0</v>
      </c>
    </row>
    <row r="29" spans="1:11" ht="38.25">
      <c r="A29" s="79" t="s">
        <v>84</v>
      </c>
      <c r="B29" s="72" t="s">
        <v>62</v>
      </c>
      <c r="C29" s="90"/>
      <c r="D29" s="91" t="s">
        <v>28</v>
      </c>
      <c r="E29" s="91" t="s">
        <v>28</v>
      </c>
      <c r="F29" s="92" t="s">
        <v>85</v>
      </c>
      <c r="G29" s="72" t="s">
        <v>64</v>
      </c>
      <c r="H29" s="89">
        <v>19.25</v>
      </c>
      <c r="I29" s="84"/>
      <c r="J29" s="84">
        <f t="shared" si="0"/>
        <v>0</v>
      </c>
      <c r="K29" s="85">
        <f t="shared" si="1"/>
        <v>0</v>
      </c>
    </row>
    <row r="30" spans="1:11" ht="38.25">
      <c r="A30" s="79" t="s">
        <v>86</v>
      </c>
      <c r="B30" s="72" t="s">
        <v>62</v>
      </c>
      <c r="C30" s="90"/>
      <c r="D30" s="91" t="s">
        <v>28</v>
      </c>
      <c r="E30" s="91" t="s">
        <v>28</v>
      </c>
      <c r="F30" s="92" t="s">
        <v>87</v>
      </c>
      <c r="G30" s="72" t="s">
        <v>49</v>
      </c>
      <c r="H30" s="89">
        <v>4</v>
      </c>
      <c r="I30" s="84"/>
      <c r="J30" s="84">
        <f t="shared" si="0"/>
        <v>0</v>
      </c>
      <c r="K30" s="85">
        <f t="shared" si="1"/>
        <v>0</v>
      </c>
    </row>
    <row r="31" spans="1:11" ht="51">
      <c r="A31" s="79" t="s">
        <v>88</v>
      </c>
      <c r="B31" s="72" t="s">
        <v>62</v>
      </c>
      <c r="C31" s="90"/>
      <c r="D31" s="91" t="s">
        <v>28</v>
      </c>
      <c r="E31" s="91" t="s">
        <v>28</v>
      </c>
      <c r="F31" s="92" t="s">
        <v>89</v>
      </c>
      <c r="G31" s="72" t="s">
        <v>49</v>
      </c>
      <c r="H31" s="89">
        <v>1</v>
      </c>
      <c r="I31" s="84"/>
      <c r="J31" s="84">
        <f t="shared" si="0"/>
        <v>0</v>
      </c>
      <c r="K31" s="85">
        <f t="shared" si="1"/>
        <v>0</v>
      </c>
    </row>
    <row r="32" spans="1:11" ht="51">
      <c r="A32" s="79" t="s">
        <v>90</v>
      </c>
      <c r="B32" s="72" t="s">
        <v>62</v>
      </c>
      <c r="C32" s="90"/>
      <c r="D32" s="91" t="s">
        <v>28</v>
      </c>
      <c r="E32" s="91" t="s">
        <v>28</v>
      </c>
      <c r="F32" s="92" t="s">
        <v>91</v>
      </c>
      <c r="G32" s="72" t="s">
        <v>49</v>
      </c>
      <c r="H32" s="89">
        <v>1</v>
      </c>
      <c r="I32" s="84"/>
      <c r="J32" s="84">
        <f t="shared" si="0"/>
        <v>0</v>
      </c>
      <c r="K32" s="85">
        <f t="shared" si="1"/>
        <v>0</v>
      </c>
    </row>
    <row r="33" spans="1:11" ht="25.5">
      <c r="A33" s="79" t="s">
        <v>92</v>
      </c>
      <c r="B33" s="72" t="s">
        <v>62</v>
      </c>
      <c r="C33" s="93"/>
      <c r="D33" s="72" t="s">
        <v>28</v>
      </c>
      <c r="E33" s="72" t="s">
        <v>28</v>
      </c>
      <c r="F33" s="88" t="s">
        <v>93</v>
      </c>
      <c r="G33" s="72" t="s">
        <v>49</v>
      </c>
      <c r="H33" s="89">
        <v>1</v>
      </c>
      <c r="I33" s="84"/>
      <c r="J33" s="84">
        <f t="shared" si="0"/>
        <v>0</v>
      </c>
      <c r="K33" s="85">
        <f t="shared" si="1"/>
        <v>0</v>
      </c>
    </row>
    <row r="34" spans="1:11" ht="25.5">
      <c r="A34" s="79" t="s">
        <v>94</v>
      </c>
      <c r="B34" s="72" t="s">
        <v>62</v>
      </c>
      <c r="C34" s="90"/>
      <c r="D34" s="91" t="s">
        <v>28</v>
      </c>
      <c r="E34" s="91" t="s">
        <v>28</v>
      </c>
      <c r="F34" s="92" t="s">
        <v>95</v>
      </c>
      <c r="G34" s="72" t="s">
        <v>96</v>
      </c>
      <c r="H34" s="89">
        <v>921.36</v>
      </c>
      <c r="I34" s="84"/>
      <c r="J34" s="84">
        <f t="shared" si="0"/>
        <v>0</v>
      </c>
      <c r="K34" s="85">
        <f t="shared" si="1"/>
        <v>0</v>
      </c>
    </row>
    <row r="35" spans="1:11" ht="38.25">
      <c r="A35" s="79" t="s">
        <v>97</v>
      </c>
      <c r="B35" s="72" t="s">
        <v>62</v>
      </c>
      <c r="C35" s="90"/>
      <c r="D35" s="91" t="s">
        <v>28</v>
      </c>
      <c r="E35" s="91" t="s">
        <v>28</v>
      </c>
      <c r="F35" s="92" t="s">
        <v>98</v>
      </c>
      <c r="G35" s="72" t="s">
        <v>99</v>
      </c>
      <c r="H35" s="89">
        <v>13820.4</v>
      </c>
      <c r="I35" s="84"/>
      <c r="J35" s="84">
        <f t="shared" si="0"/>
        <v>0</v>
      </c>
      <c r="K35" s="85">
        <f t="shared" si="1"/>
        <v>0</v>
      </c>
    </row>
    <row r="36" spans="1:11">
      <c r="A36" s="79" t="s">
        <v>100</v>
      </c>
      <c r="B36" s="72" t="s">
        <v>62</v>
      </c>
      <c r="C36" s="93"/>
      <c r="D36" s="72" t="s">
        <v>28</v>
      </c>
      <c r="E36" s="72" t="s">
        <v>28</v>
      </c>
      <c r="F36" s="88" t="s">
        <v>101</v>
      </c>
      <c r="G36" s="72" t="s">
        <v>64</v>
      </c>
      <c r="H36" s="89">
        <v>76.8</v>
      </c>
      <c r="I36" s="84"/>
      <c r="J36" s="84">
        <f t="shared" si="0"/>
        <v>0</v>
      </c>
      <c r="K36" s="85">
        <f t="shared" si="1"/>
        <v>0</v>
      </c>
    </row>
    <row r="37" spans="1:11" ht="25.5">
      <c r="A37" s="79" t="s">
        <v>102</v>
      </c>
      <c r="B37" s="80" t="s">
        <v>62</v>
      </c>
      <c r="C37" s="94"/>
      <c r="D37" s="95" t="s">
        <v>28</v>
      </c>
      <c r="E37" s="95" t="s">
        <v>28</v>
      </c>
      <c r="F37" s="96" t="s">
        <v>103</v>
      </c>
      <c r="G37" s="80" t="s">
        <v>64</v>
      </c>
      <c r="H37" s="89">
        <v>300</v>
      </c>
      <c r="I37" s="84"/>
      <c r="J37" s="84">
        <f t="shared" si="0"/>
        <v>0</v>
      </c>
      <c r="K37" s="85">
        <f t="shared" si="1"/>
        <v>0</v>
      </c>
    </row>
    <row r="38" spans="1:11" ht="19.149999999999999" customHeight="1">
      <c r="A38" s="216" t="s">
        <v>104</v>
      </c>
      <c r="B38" s="217"/>
      <c r="C38" s="217"/>
      <c r="D38" s="217"/>
      <c r="E38" s="217"/>
      <c r="F38" s="218" t="s">
        <v>105</v>
      </c>
      <c r="G38" s="217"/>
      <c r="H38" s="86"/>
      <c r="I38" s="217"/>
      <c r="J38" s="217"/>
      <c r="K38" s="221">
        <f>SUBTOTAL(9,K39)</f>
        <v>0</v>
      </c>
    </row>
    <row r="39" spans="1:11" ht="19.149999999999999" customHeight="1">
      <c r="A39" s="79" t="s">
        <v>106</v>
      </c>
      <c r="B39" s="97" t="s">
        <v>47</v>
      </c>
      <c r="C39" s="72"/>
      <c r="D39" s="71" t="s">
        <v>28</v>
      </c>
      <c r="E39" s="71" t="s">
        <v>28</v>
      </c>
      <c r="F39" s="96" t="s">
        <v>107</v>
      </c>
      <c r="G39" s="80" t="s">
        <v>108</v>
      </c>
      <c r="H39" s="89">
        <v>18</v>
      </c>
      <c r="I39" s="84"/>
      <c r="J39" s="84">
        <f>ROUND(I39*(1+$K$3),2)</f>
        <v>0</v>
      </c>
      <c r="K39" s="85">
        <f>ROUND(H39*J39,2)</f>
        <v>0</v>
      </c>
    </row>
    <row r="40" spans="1:11" ht="19.149999999999999" customHeight="1">
      <c r="A40" s="209">
        <v>4</v>
      </c>
      <c r="B40" s="77"/>
      <c r="C40" s="210"/>
      <c r="D40" s="211"/>
      <c r="E40" s="212"/>
      <c r="F40" s="213" t="s">
        <v>109</v>
      </c>
      <c r="G40" s="214"/>
      <c r="H40" s="77" t="s">
        <v>110</v>
      </c>
      <c r="I40" s="210"/>
      <c r="J40" s="211"/>
      <c r="K40" s="215">
        <f>SUBTOTAL(9,K41:K514)</f>
        <v>0</v>
      </c>
    </row>
    <row r="41" spans="1:11" ht="19.149999999999999" customHeight="1">
      <c r="A41" s="216" t="s">
        <v>6</v>
      </c>
      <c r="B41" s="217"/>
      <c r="C41" s="217"/>
      <c r="D41" s="217"/>
      <c r="E41" s="217"/>
      <c r="F41" s="218" t="s">
        <v>111</v>
      </c>
      <c r="G41" s="217"/>
      <c r="H41" s="78" t="s">
        <v>110</v>
      </c>
      <c r="I41" s="219"/>
      <c r="J41" s="220"/>
      <c r="K41" s="221">
        <f>SUBTOTAL(9,K42:K149)</f>
        <v>0</v>
      </c>
    </row>
    <row r="42" spans="1:11" ht="19.149999999999999" customHeight="1">
      <c r="A42" s="222" t="s">
        <v>112</v>
      </c>
      <c r="B42" s="223"/>
      <c r="C42" s="224"/>
      <c r="D42" s="223"/>
      <c r="E42" s="223"/>
      <c r="F42" s="225" t="s">
        <v>60</v>
      </c>
      <c r="G42" s="223"/>
      <c r="H42" s="226" t="s">
        <v>110</v>
      </c>
      <c r="I42" s="227"/>
      <c r="J42" s="228"/>
      <c r="K42" s="229">
        <f>SUBTOTAL(9,K43:K44)</f>
        <v>0</v>
      </c>
    </row>
    <row r="43" spans="1:11" ht="19.149999999999999" customHeight="1">
      <c r="A43" s="70" t="s">
        <v>113</v>
      </c>
      <c r="B43" s="71" t="s">
        <v>62</v>
      </c>
      <c r="C43" s="72"/>
      <c r="D43" s="71" t="s">
        <v>28</v>
      </c>
      <c r="E43" s="71" t="s">
        <v>28</v>
      </c>
      <c r="F43" s="73" t="s">
        <v>114</v>
      </c>
      <c r="G43" s="98" t="s">
        <v>67</v>
      </c>
      <c r="H43" s="99">
        <v>55906.81</v>
      </c>
      <c r="I43" s="188"/>
      <c r="J43" s="75">
        <f>ROUND(I43*$K$3,2)+I43</f>
        <v>0</v>
      </c>
      <c r="K43" s="76">
        <f>ROUND(H43*J43,2)</f>
        <v>0</v>
      </c>
    </row>
    <row r="44" spans="1:11" ht="25.5">
      <c r="A44" s="70" t="s">
        <v>115</v>
      </c>
      <c r="B44" s="71" t="s">
        <v>47</v>
      </c>
      <c r="C44" s="72"/>
      <c r="D44" s="71" t="s">
        <v>28</v>
      </c>
      <c r="E44" s="71" t="s">
        <v>28</v>
      </c>
      <c r="F44" s="73" t="s">
        <v>116</v>
      </c>
      <c r="G44" s="98" t="s">
        <v>67</v>
      </c>
      <c r="H44" s="99">
        <v>55906.81</v>
      </c>
      <c r="I44" s="188"/>
      <c r="J44" s="75">
        <f>ROUND(I44*$K$3,2)+I44</f>
        <v>0</v>
      </c>
      <c r="K44" s="76">
        <f>ROUND(H44*J44,2)</f>
        <v>0</v>
      </c>
    </row>
    <row r="45" spans="1:11" ht="19.149999999999999" customHeight="1">
      <c r="A45" s="222" t="s">
        <v>117</v>
      </c>
      <c r="B45" s="223"/>
      <c r="C45" s="224"/>
      <c r="D45" s="223"/>
      <c r="E45" s="223"/>
      <c r="F45" s="225" t="s">
        <v>118</v>
      </c>
      <c r="G45" s="223"/>
      <c r="H45" s="226" t="s">
        <v>110</v>
      </c>
      <c r="I45" s="227"/>
      <c r="J45" s="228"/>
      <c r="K45" s="229">
        <f>SUBTOTAL(9,K46:K50)</f>
        <v>0</v>
      </c>
    </row>
    <row r="46" spans="1:11" ht="25.5">
      <c r="A46" s="100" t="s">
        <v>119</v>
      </c>
      <c r="B46" s="97" t="s">
        <v>47</v>
      </c>
      <c r="C46" s="101"/>
      <c r="D46" s="97" t="s">
        <v>28</v>
      </c>
      <c r="E46" s="97" t="s">
        <v>28</v>
      </c>
      <c r="F46" s="102" t="s">
        <v>120</v>
      </c>
      <c r="G46" s="97" t="s">
        <v>67</v>
      </c>
      <c r="H46" s="99">
        <v>55906.81</v>
      </c>
      <c r="I46" s="188"/>
      <c r="J46" s="103">
        <f>ROUND(I46*$K$3,2)+I46</f>
        <v>0</v>
      </c>
      <c r="K46" s="104">
        <f>ROUND(H46*J46,2)</f>
        <v>0</v>
      </c>
    </row>
    <row r="47" spans="1:11">
      <c r="A47" s="100" t="s">
        <v>121</v>
      </c>
      <c r="B47" s="97" t="s">
        <v>62</v>
      </c>
      <c r="C47" s="101"/>
      <c r="D47" s="97" t="s">
        <v>28</v>
      </c>
      <c r="E47" s="97" t="s">
        <v>28</v>
      </c>
      <c r="F47" s="102" t="s">
        <v>122</v>
      </c>
      <c r="G47" s="97" t="s">
        <v>67</v>
      </c>
      <c r="H47" s="99">
        <v>55906.81</v>
      </c>
      <c r="I47" s="188"/>
      <c r="J47" s="103">
        <f>ROUND(I47*$K$3,2)+I47</f>
        <v>0</v>
      </c>
      <c r="K47" s="104">
        <f>ROUND(H47*J47,2)</f>
        <v>0</v>
      </c>
    </row>
    <row r="48" spans="1:11" ht="25.5">
      <c r="A48" s="100" t="s">
        <v>123</v>
      </c>
      <c r="B48" s="97" t="s">
        <v>47</v>
      </c>
      <c r="C48" s="101"/>
      <c r="D48" s="97" t="s">
        <v>28</v>
      </c>
      <c r="E48" s="97" t="s">
        <v>28</v>
      </c>
      <c r="F48" s="102" t="s">
        <v>124</v>
      </c>
      <c r="G48" s="97" t="s">
        <v>67</v>
      </c>
      <c r="H48" s="99">
        <v>55906.81</v>
      </c>
      <c r="I48" s="189"/>
      <c r="J48" s="103">
        <f>ROUND(I48*$K$3,2)+I48</f>
        <v>0</v>
      </c>
      <c r="K48" s="104">
        <f>ROUND(H48*J48,2)</f>
        <v>0</v>
      </c>
    </row>
    <row r="49" spans="1:11">
      <c r="A49" s="100" t="s">
        <v>125</v>
      </c>
      <c r="B49" s="97" t="s">
        <v>62</v>
      </c>
      <c r="C49" s="101"/>
      <c r="D49" s="97" t="s">
        <v>28</v>
      </c>
      <c r="E49" s="97" t="s">
        <v>28</v>
      </c>
      <c r="F49" s="102" t="s">
        <v>126</v>
      </c>
      <c r="G49" s="97" t="s">
        <v>64</v>
      </c>
      <c r="H49" s="105">
        <v>345.59999999999997</v>
      </c>
      <c r="I49" s="188"/>
      <c r="J49" s="103">
        <f>ROUND(I49*$K$3,2)+I49</f>
        <v>0</v>
      </c>
      <c r="K49" s="104">
        <f>ROUND(H49*J49,2)</f>
        <v>0</v>
      </c>
    </row>
    <row r="50" spans="1:11">
      <c r="A50" s="100" t="s">
        <v>127</v>
      </c>
      <c r="B50" s="97" t="s">
        <v>62</v>
      </c>
      <c r="C50" s="101"/>
      <c r="D50" s="97" t="s">
        <v>28</v>
      </c>
      <c r="E50" s="97" t="s">
        <v>28</v>
      </c>
      <c r="F50" s="102" t="s">
        <v>128</v>
      </c>
      <c r="G50" s="97" t="s">
        <v>64</v>
      </c>
      <c r="H50" s="105">
        <v>1984</v>
      </c>
      <c r="I50" s="189"/>
      <c r="J50" s="103">
        <f>ROUND(I50*$K$3,2)+I50</f>
        <v>0</v>
      </c>
      <c r="K50" s="104">
        <f>ROUND(H50*J50,2)</f>
        <v>0</v>
      </c>
    </row>
    <row r="51" spans="1:11">
      <c r="A51" s="222" t="s">
        <v>129</v>
      </c>
      <c r="B51" s="223"/>
      <c r="C51" s="224"/>
      <c r="D51" s="223"/>
      <c r="E51" s="223"/>
      <c r="F51" s="225" t="s">
        <v>130</v>
      </c>
      <c r="G51" s="223"/>
      <c r="H51" s="226" t="s">
        <v>110</v>
      </c>
      <c r="I51" s="227"/>
      <c r="J51" s="228"/>
      <c r="K51" s="229">
        <f>SUBTOTAL(9,K52:K59)</f>
        <v>0</v>
      </c>
    </row>
    <row r="52" spans="1:11" ht="25.5">
      <c r="A52" s="70" t="s">
        <v>131</v>
      </c>
      <c r="B52" s="71" t="s">
        <v>62</v>
      </c>
      <c r="C52" s="98"/>
      <c r="D52" s="71" t="s">
        <v>28</v>
      </c>
      <c r="E52" s="71" t="s">
        <v>28</v>
      </c>
      <c r="F52" s="73" t="s">
        <v>132</v>
      </c>
      <c r="G52" s="71" t="s">
        <v>96</v>
      </c>
      <c r="H52" s="105">
        <v>7506.5</v>
      </c>
      <c r="I52" s="189"/>
      <c r="J52" s="75">
        <f t="shared" ref="J52:J59" si="2">ROUND(I52*$K$3,2)+I52</f>
        <v>0</v>
      </c>
      <c r="K52" s="76">
        <f t="shared" ref="K52:K59" si="3">ROUND(H52*J52,2)</f>
        <v>0</v>
      </c>
    </row>
    <row r="53" spans="1:11" ht="38.25">
      <c r="A53" s="70" t="s">
        <v>133</v>
      </c>
      <c r="B53" s="97" t="s">
        <v>62</v>
      </c>
      <c r="C53" s="71"/>
      <c r="D53" s="71" t="s">
        <v>28</v>
      </c>
      <c r="E53" s="71" t="s">
        <v>28</v>
      </c>
      <c r="F53" s="106" t="s">
        <v>134</v>
      </c>
      <c r="G53" s="71" t="s">
        <v>96</v>
      </c>
      <c r="H53" s="105">
        <v>36704.82</v>
      </c>
      <c r="I53" s="189"/>
      <c r="J53" s="75">
        <f t="shared" si="2"/>
        <v>0</v>
      </c>
      <c r="K53" s="76">
        <f t="shared" si="3"/>
        <v>0</v>
      </c>
    </row>
    <row r="54" spans="1:11" ht="38.25">
      <c r="A54" s="70" t="s">
        <v>135</v>
      </c>
      <c r="B54" s="97" t="s">
        <v>62</v>
      </c>
      <c r="C54" s="71"/>
      <c r="D54" s="71" t="s">
        <v>28</v>
      </c>
      <c r="E54" s="71" t="s">
        <v>28</v>
      </c>
      <c r="F54" s="106" t="s">
        <v>136</v>
      </c>
      <c r="G54" s="71" t="s">
        <v>96</v>
      </c>
      <c r="H54" s="105">
        <v>25901.599999999999</v>
      </c>
      <c r="I54" s="189"/>
      <c r="J54" s="75">
        <f>ROUND(I54*$K$3,2)+I54</f>
        <v>0</v>
      </c>
      <c r="K54" s="76">
        <f>ROUND(H54*J54,2)</f>
        <v>0</v>
      </c>
    </row>
    <row r="55" spans="1:11" ht="38.25">
      <c r="A55" s="70" t="s">
        <v>137</v>
      </c>
      <c r="B55" s="97" t="s">
        <v>62</v>
      </c>
      <c r="C55" s="71"/>
      <c r="D55" s="71" t="s">
        <v>28</v>
      </c>
      <c r="E55" s="71" t="s">
        <v>28</v>
      </c>
      <c r="F55" s="106" t="s">
        <v>138</v>
      </c>
      <c r="G55" s="71" t="s">
        <v>96</v>
      </c>
      <c r="H55" s="105">
        <v>4946.7</v>
      </c>
      <c r="I55" s="189"/>
      <c r="J55" s="75">
        <f>ROUND(I55*$K$3,2)+I55</f>
        <v>0</v>
      </c>
      <c r="K55" s="76">
        <f>ROUND(H55*J55,2)</f>
        <v>0</v>
      </c>
    </row>
    <row r="56" spans="1:11" ht="25.5">
      <c r="A56" s="70" t="s">
        <v>139</v>
      </c>
      <c r="B56" s="71" t="s">
        <v>47</v>
      </c>
      <c r="C56" s="98"/>
      <c r="D56" s="71" t="s">
        <v>28</v>
      </c>
      <c r="E56" s="71" t="s">
        <v>28</v>
      </c>
      <c r="F56" s="73" t="s">
        <v>140</v>
      </c>
      <c r="G56" s="71" t="s">
        <v>96</v>
      </c>
      <c r="H56" s="105">
        <v>19269.939999999999</v>
      </c>
      <c r="I56" s="189"/>
      <c r="J56" s="75">
        <f t="shared" si="2"/>
        <v>0</v>
      </c>
      <c r="K56" s="76">
        <f t="shared" si="3"/>
        <v>0</v>
      </c>
    </row>
    <row r="57" spans="1:11" ht="63.75">
      <c r="A57" s="70" t="s">
        <v>141</v>
      </c>
      <c r="B57" s="71" t="s">
        <v>47</v>
      </c>
      <c r="C57" s="98"/>
      <c r="D57" s="71" t="s">
        <v>28</v>
      </c>
      <c r="E57" s="71" t="s">
        <v>28</v>
      </c>
      <c r="F57" s="73" t="s">
        <v>142</v>
      </c>
      <c r="G57" s="71" t="s">
        <v>96</v>
      </c>
      <c r="H57" s="105">
        <v>28904.91</v>
      </c>
      <c r="I57" s="189"/>
      <c r="J57" s="75">
        <f t="shared" si="2"/>
        <v>0</v>
      </c>
      <c r="K57" s="76">
        <f t="shared" si="3"/>
        <v>0</v>
      </c>
    </row>
    <row r="58" spans="1:11">
      <c r="A58" s="70" t="s">
        <v>143</v>
      </c>
      <c r="B58" s="71" t="s">
        <v>47</v>
      </c>
      <c r="C58" s="98"/>
      <c r="D58" s="71" t="s">
        <v>28</v>
      </c>
      <c r="E58" s="71" t="s">
        <v>28</v>
      </c>
      <c r="F58" s="73" t="s">
        <v>144</v>
      </c>
      <c r="G58" s="71" t="s">
        <v>96</v>
      </c>
      <c r="H58" s="105">
        <v>16614.349999999999</v>
      </c>
      <c r="I58" s="189"/>
      <c r="J58" s="75">
        <f t="shared" si="2"/>
        <v>0</v>
      </c>
      <c r="K58" s="76">
        <f t="shared" si="3"/>
        <v>0</v>
      </c>
    </row>
    <row r="59" spans="1:11" ht="38.25">
      <c r="A59" s="70" t="s">
        <v>145</v>
      </c>
      <c r="B59" s="71" t="s">
        <v>62</v>
      </c>
      <c r="C59" s="98"/>
      <c r="D59" s="71" t="s">
        <v>28</v>
      </c>
      <c r="E59" s="71" t="s">
        <v>28</v>
      </c>
      <c r="F59" s="73" t="s">
        <v>146</v>
      </c>
      <c r="G59" s="71" t="s">
        <v>64</v>
      </c>
      <c r="H59" s="107">
        <v>41295.86</v>
      </c>
      <c r="I59" s="189"/>
      <c r="J59" s="75">
        <f t="shared" si="2"/>
        <v>0</v>
      </c>
      <c r="K59" s="76">
        <f t="shared" si="3"/>
        <v>0</v>
      </c>
    </row>
    <row r="60" spans="1:11">
      <c r="A60" s="222" t="s">
        <v>147</v>
      </c>
      <c r="B60" s="223"/>
      <c r="C60" s="224"/>
      <c r="D60" s="223"/>
      <c r="E60" s="223"/>
      <c r="F60" s="225" t="s">
        <v>148</v>
      </c>
      <c r="G60" s="223"/>
      <c r="H60" s="226" t="s">
        <v>110</v>
      </c>
      <c r="I60" s="227"/>
      <c r="J60" s="228"/>
      <c r="K60" s="229">
        <f>SUBTOTAL(9,K61:K65)</f>
        <v>0</v>
      </c>
    </row>
    <row r="61" spans="1:11" ht="25.5">
      <c r="A61" s="70" t="s">
        <v>149</v>
      </c>
      <c r="B61" s="71" t="s">
        <v>62</v>
      </c>
      <c r="C61" s="72"/>
      <c r="D61" s="71" t="s">
        <v>28</v>
      </c>
      <c r="E61" s="71" t="s">
        <v>28</v>
      </c>
      <c r="F61" s="73" t="s">
        <v>150</v>
      </c>
      <c r="G61" s="71" t="s">
        <v>96</v>
      </c>
      <c r="H61" s="105">
        <v>67636.77</v>
      </c>
      <c r="I61" s="188"/>
      <c r="J61" s="75">
        <f>ROUND(I61*$K$3,2)+I61</f>
        <v>0</v>
      </c>
      <c r="K61" s="76">
        <f>ROUND(H61*J61,2)</f>
        <v>0</v>
      </c>
    </row>
    <row r="62" spans="1:11" ht="38.25">
      <c r="A62" s="70" t="s">
        <v>151</v>
      </c>
      <c r="B62" s="97" t="s">
        <v>62</v>
      </c>
      <c r="C62" s="101"/>
      <c r="D62" s="97" t="s">
        <v>28</v>
      </c>
      <c r="E62" s="97" t="s">
        <v>28</v>
      </c>
      <c r="F62" s="73" t="s">
        <v>98</v>
      </c>
      <c r="G62" s="108" t="s">
        <v>99</v>
      </c>
      <c r="H62" s="105">
        <v>1014551.55</v>
      </c>
      <c r="I62" s="188"/>
      <c r="J62" s="103">
        <f>ROUND(I62*$K$3,2)+I62</f>
        <v>0</v>
      </c>
      <c r="K62" s="104">
        <f>ROUND(H62*J62,2)</f>
        <v>0</v>
      </c>
    </row>
    <row r="63" spans="1:11" ht="25.5">
      <c r="A63" s="70" t="s">
        <v>152</v>
      </c>
      <c r="B63" s="97" t="s">
        <v>62</v>
      </c>
      <c r="C63" s="109"/>
      <c r="D63" s="97" t="s">
        <v>28</v>
      </c>
      <c r="E63" s="97" t="s">
        <v>28</v>
      </c>
      <c r="F63" s="102" t="s">
        <v>153</v>
      </c>
      <c r="G63" s="97" t="s">
        <v>96</v>
      </c>
      <c r="H63" s="105">
        <v>67636.77</v>
      </c>
      <c r="I63" s="188"/>
      <c r="J63" s="103">
        <f>ROUND(I63*$K$3,2)+I63</f>
        <v>0</v>
      </c>
      <c r="K63" s="104">
        <f>ROUND(H63*J63,2)</f>
        <v>0</v>
      </c>
    </row>
    <row r="64" spans="1:11" ht="38.25">
      <c r="A64" s="70" t="s">
        <v>154</v>
      </c>
      <c r="B64" s="97" t="s">
        <v>62</v>
      </c>
      <c r="C64" s="109"/>
      <c r="D64" s="97" t="s">
        <v>28</v>
      </c>
      <c r="E64" s="97" t="s">
        <v>28</v>
      </c>
      <c r="F64" s="102" t="s">
        <v>155</v>
      </c>
      <c r="G64" s="97" t="s">
        <v>96</v>
      </c>
      <c r="H64" s="105">
        <v>16614.349999999999</v>
      </c>
      <c r="I64" s="188"/>
      <c r="J64" s="103">
        <f>ROUND(I64*$K$3,2)+I64</f>
        <v>0</v>
      </c>
      <c r="K64" s="104">
        <f>ROUND(H64*J64,2)</f>
        <v>0</v>
      </c>
    </row>
    <row r="65" spans="1:11" ht="38.25">
      <c r="A65" s="70" t="s">
        <v>156</v>
      </c>
      <c r="B65" s="97" t="s">
        <v>62</v>
      </c>
      <c r="C65" s="101"/>
      <c r="D65" s="97" t="s">
        <v>28</v>
      </c>
      <c r="E65" s="97" t="s">
        <v>28</v>
      </c>
      <c r="F65" s="102" t="s">
        <v>98</v>
      </c>
      <c r="G65" s="97" t="s">
        <v>99</v>
      </c>
      <c r="H65" s="105">
        <v>249215.25</v>
      </c>
      <c r="I65" s="188"/>
      <c r="J65" s="103">
        <f>ROUND(I65*$K$3,2)+I65</f>
        <v>0</v>
      </c>
      <c r="K65" s="104">
        <f>ROUND(H65*J65,2)</f>
        <v>0</v>
      </c>
    </row>
    <row r="66" spans="1:11">
      <c r="A66" s="222" t="s">
        <v>157</v>
      </c>
      <c r="B66" s="223"/>
      <c r="C66" s="224"/>
      <c r="D66" s="223"/>
      <c r="E66" s="223"/>
      <c r="F66" s="225" t="s">
        <v>158</v>
      </c>
      <c r="G66" s="223"/>
      <c r="H66" s="226"/>
      <c r="I66" s="227"/>
      <c r="J66" s="228"/>
      <c r="K66" s="229">
        <f>SUBTOTAL(9,K67:K79)</f>
        <v>0</v>
      </c>
    </row>
    <row r="67" spans="1:11" ht="51">
      <c r="A67" s="70" t="s">
        <v>159</v>
      </c>
      <c r="B67" s="71" t="s">
        <v>62</v>
      </c>
      <c r="C67" s="98"/>
      <c r="D67" s="71" t="s">
        <v>28</v>
      </c>
      <c r="E67" s="71" t="s">
        <v>28</v>
      </c>
      <c r="F67" s="73" t="s">
        <v>160</v>
      </c>
      <c r="G67" s="110" t="s">
        <v>49</v>
      </c>
      <c r="H67" s="105">
        <v>664</v>
      </c>
      <c r="I67" s="188"/>
      <c r="J67" s="75">
        <f>ROUND(I67*$K$3,2)+I67</f>
        <v>0</v>
      </c>
      <c r="K67" s="76">
        <f>ROUND(H67*J67,2)</f>
        <v>0</v>
      </c>
    </row>
    <row r="68" spans="1:11" ht="38.25">
      <c r="A68" s="70" t="s">
        <v>161</v>
      </c>
      <c r="B68" s="97" t="s">
        <v>47</v>
      </c>
      <c r="C68" s="98"/>
      <c r="D68" s="71" t="s">
        <v>28</v>
      </c>
      <c r="E68" s="71" t="s">
        <v>28</v>
      </c>
      <c r="F68" s="73" t="s">
        <v>162</v>
      </c>
      <c r="G68" s="110" t="s">
        <v>49</v>
      </c>
      <c r="H68" s="105">
        <v>1070</v>
      </c>
      <c r="I68" s="188"/>
      <c r="J68" s="75">
        <f>ROUND(I68*$K$3,2)+I68</f>
        <v>0</v>
      </c>
      <c r="K68" s="76">
        <f>ROUND(H68*J68,2)</f>
        <v>0</v>
      </c>
    </row>
    <row r="69" spans="1:11" ht="51">
      <c r="A69" s="70" t="s">
        <v>163</v>
      </c>
      <c r="B69" s="71" t="s">
        <v>62</v>
      </c>
      <c r="C69" s="98"/>
      <c r="D69" s="71" t="s">
        <v>28</v>
      </c>
      <c r="E69" s="71" t="s">
        <v>28</v>
      </c>
      <c r="F69" s="73" t="s">
        <v>164</v>
      </c>
      <c r="G69" s="110" t="s">
        <v>49</v>
      </c>
      <c r="H69" s="105">
        <v>163</v>
      </c>
      <c r="I69" s="188"/>
      <c r="J69" s="75">
        <f t="shared" ref="J69:J77" si="4">ROUND(I69*$K$3,2)+I69</f>
        <v>0</v>
      </c>
      <c r="K69" s="76">
        <f t="shared" ref="K69:K79" si="5">ROUND(H69*J69,2)</f>
        <v>0</v>
      </c>
    </row>
    <row r="70" spans="1:11" ht="51">
      <c r="A70" s="70" t="s">
        <v>165</v>
      </c>
      <c r="B70" s="71" t="s">
        <v>62</v>
      </c>
      <c r="C70" s="98"/>
      <c r="D70" s="71" t="s">
        <v>28</v>
      </c>
      <c r="E70" s="71" t="s">
        <v>28</v>
      </c>
      <c r="F70" s="73" t="s">
        <v>166</v>
      </c>
      <c r="G70" s="110" t="s">
        <v>49</v>
      </c>
      <c r="H70" s="105">
        <v>83</v>
      </c>
      <c r="I70" s="188"/>
      <c r="J70" s="75">
        <f t="shared" si="4"/>
        <v>0</v>
      </c>
      <c r="K70" s="76">
        <f t="shared" si="5"/>
        <v>0</v>
      </c>
    </row>
    <row r="71" spans="1:11" ht="51">
      <c r="A71" s="70" t="s">
        <v>167</v>
      </c>
      <c r="B71" s="71" t="s">
        <v>62</v>
      </c>
      <c r="C71" s="98"/>
      <c r="D71" s="71" t="s">
        <v>28</v>
      </c>
      <c r="E71" s="71" t="s">
        <v>28</v>
      </c>
      <c r="F71" s="73" t="s">
        <v>168</v>
      </c>
      <c r="G71" s="110" t="s">
        <v>49</v>
      </c>
      <c r="H71" s="105">
        <v>87</v>
      </c>
      <c r="I71" s="188"/>
      <c r="J71" s="75">
        <f t="shared" si="4"/>
        <v>0</v>
      </c>
      <c r="K71" s="76">
        <f t="shared" si="5"/>
        <v>0</v>
      </c>
    </row>
    <row r="72" spans="1:11" ht="51">
      <c r="A72" s="70" t="s">
        <v>169</v>
      </c>
      <c r="B72" s="71" t="s">
        <v>62</v>
      </c>
      <c r="C72" s="98"/>
      <c r="D72" s="71" t="s">
        <v>28</v>
      </c>
      <c r="E72" s="71" t="s">
        <v>28</v>
      </c>
      <c r="F72" s="73" t="s">
        <v>170</v>
      </c>
      <c r="G72" s="110" t="s">
        <v>49</v>
      </c>
      <c r="H72" s="105">
        <v>44</v>
      </c>
      <c r="I72" s="188"/>
      <c r="J72" s="75">
        <f t="shared" si="4"/>
        <v>0</v>
      </c>
      <c r="K72" s="76">
        <f t="shared" si="5"/>
        <v>0</v>
      </c>
    </row>
    <row r="73" spans="1:11" ht="38.25">
      <c r="A73" s="70" t="s">
        <v>171</v>
      </c>
      <c r="B73" s="71" t="s">
        <v>47</v>
      </c>
      <c r="C73" s="98"/>
      <c r="D73" s="71" t="s">
        <v>28</v>
      </c>
      <c r="E73" s="71" t="s">
        <v>28</v>
      </c>
      <c r="F73" s="73" t="s">
        <v>172</v>
      </c>
      <c r="G73" s="110" t="s">
        <v>49</v>
      </c>
      <c r="H73" s="105">
        <v>5</v>
      </c>
      <c r="I73" s="188"/>
      <c r="J73" s="75">
        <f t="shared" si="4"/>
        <v>0</v>
      </c>
      <c r="K73" s="76">
        <f t="shared" si="5"/>
        <v>0</v>
      </c>
    </row>
    <row r="74" spans="1:11" ht="38.25">
      <c r="A74" s="70" t="s">
        <v>173</v>
      </c>
      <c r="B74" s="71" t="s">
        <v>47</v>
      </c>
      <c r="C74" s="98"/>
      <c r="D74" s="71" t="s">
        <v>28</v>
      </c>
      <c r="E74" s="71" t="s">
        <v>28</v>
      </c>
      <c r="F74" s="73" t="s">
        <v>174</v>
      </c>
      <c r="G74" s="110" t="s">
        <v>49</v>
      </c>
      <c r="H74" s="105">
        <v>17</v>
      </c>
      <c r="I74" s="188"/>
      <c r="J74" s="75">
        <f t="shared" si="4"/>
        <v>0</v>
      </c>
      <c r="K74" s="76">
        <f t="shared" si="5"/>
        <v>0</v>
      </c>
    </row>
    <row r="75" spans="1:11" ht="38.25">
      <c r="A75" s="70" t="s">
        <v>175</v>
      </c>
      <c r="B75" s="71" t="s">
        <v>47</v>
      </c>
      <c r="C75" s="98"/>
      <c r="D75" s="71" t="s">
        <v>28</v>
      </c>
      <c r="E75" s="71" t="s">
        <v>28</v>
      </c>
      <c r="F75" s="73" t="s">
        <v>176</v>
      </c>
      <c r="G75" s="110" t="s">
        <v>49</v>
      </c>
      <c r="H75" s="105">
        <v>1</v>
      </c>
      <c r="I75" s="188"/>
      <c r="J75" s="75">
        <f t="shared" si="4"/>
        <v>0</v>
      </c>
      <c r="K75" s="76">
        <f t="shared" si="5"/>
        <v>0</v>
      </c>
    </row>
    <row r="76" spans="1:11" ht="38.25">
      <c r="A76" s="70" t="s">
        <v>177</v>
      </c>
      <c r="B76" s="71" t="s">
        <v>47</v>
      </c>
      <c r="C76" s="98"/>
      <c r="D76" s="71" t="s">
        <v>28</v>
      </c>
      <c r="E76" s="71" t="s">
        <v>28</v>
      </c>
      <c r="F76" s="73" t="s">
        <v>178</v>
      </c>
      <c r="G76" s="110" t="s">
        <v>49</v>
      </c>
      <c r="H76" s="105">
        <v>1</v>
      </c>
      <c r="I76" s="188"/>
      <c r="J76" s="75">
        <f t="shared" si="4"/>
        <v>0</v>
      </c>
      <c r="K76" s="76">
        <f t="shared" si="5"/>
        <v>0</v>
      </c>
    </row>
    <row r="77" spans="1:11" ht="38.25">
      <c r="A77" s="70" t="s">
        <v>179</v>
      </c>
      <c r="B77" s="71" t="s">
        <v>47</v>
      </c>
      <c r="C77" s="98"/>
      <c r="D77" s="71" t="s">
        <v>28</v>
      </c>
      <c r="E77" s="71" t="s">
        <v>28</v>
      </c>
      <c r="F77" s="73" t="s">
        <v>180</v>
      </c>
      <c r="G77" s="110" t="s">
        <v>49</v>
      </c>
      <c r="H77" s="105">
        <v>5</v>
      </c>
      <c r="I77" s="188"/>
      <c r="J77" s="75">
        <f t="shared" si="4"/>
        <v>0</v>
      </c>
      <c r="K77" s="76">
        <f t="shared" si="5"/>
        <v>0</v>
      </c>
    </row>
    <row r="78" spans="1:11" ht="25.5">
      <c r="A78" s="70" t="s">
        <v>181</v>
      </c>
      <c r="B78" s="97" t="s">
        <v>47</v>
      </c>
      <c r="C78" s="98"/>
      <c r="D78" s="71" t="s">
        <v>28</v>
      </c>
      <c r="E78" s="71" t="s">
        <v>28</v>
      </c>
      <c r="F78" s="73" t="s">
        <v>182</v>
      </c>
      <c r="G78" s="110" t="s">
        <v>96</v>
      </c>
      <c r="H78" s="105">
        <v>256.62</v>
      </c>
      <c r="I78" s="189"/>
      <c r="J78" s="75">
        <f>ROUND(I78*$K$3,2)+I78</f>
        <v>0</v>
      </c>
      <c r="K78" s="76">
        <f t="shared" si="5"/>
        <v>0</v>
      </c>
    </row>
    <row r="79" spans="1:11">
      <c r="A79" s="70" t="s">
        <v>183</v>
      </c>
      <c r="B79" s="71" t="s">
        <v>47</v>
      </c>
      <c r="C79" s="98"/>
      <c r="D79" s="71" t="s">
        <v>28</v>
      </c>
      <c r="E79" s="71" t="s">
        <v>28</v>
      </c>
      <c r="F79" s="73" t="s">
        <v>184</v>
      </c>
      <c r="G79" s="110" t="s">
        <v>96</v>
      </c>
      <c r="H79" s="105">
        <v>226.61</v>
      </c>
      <c r="I79" s="188"/>
      <c r="J79" s="75">
        <f>ROUND(I79*$K$3,2)+I79</f>
        <v>0</v>
      </c>
      <c r="K79" s="76">
        <f t="shared" si="5"/>
        <v>0</v>
      </c>
    </row>
    <row r="80" spans="1:11">
      <c r="A80" s="222" t="s">
        <v>185</v>
      </c>
      <c r="B80" s="223"/>
      <c r="C80" s="224"/>
      <c r="D80" s="223"/>
      <c r="E80" s="223"/>
      <c r="F80" s="225" t="s">
        <v>186</v>
      </c>
      <c r="G80" s="223"/>
      <c r="H80" s="226" t="s">
        <v>110</v>
      </c>
      <c r="I80" s="227"/>
      <c r="J80" s="228"/>
      <c r="K80" s="229">
        <f>SUBTOTAL(9,K81:K86)</f>
        <v>0</v>
      </c>
    </row>
    <row r="81" spans="1:11">
      <c r="A81" s="70" t="s">
        <v>187</v>
      </c>
      <c r="B81" s="71" t="s">
        <v>47</v>
      </c>
      <c r="C81" s="111"/>
      <c r="D81" s="71" t="s">
        <v>28</v>
      </c>
      <c r="E81" s="71" t="s">
        <v>28</v>
      </c>
      <c r="F81" s="73" t="s">
        <v>188</v>
      </c>
      <c r="G81" s="71" t="s">
        <v>64</v>
      </c>
      <c r="H81" s="105">
        <v>54981.279999999999</v>
      </c>
      <c r="I81" s="188"/>
      <c r="J81" s="75">
        <f t="shared" ref="J81:J86" si="6">ROUND(I81*$K$3,2)+I81</f>
        <v>0</v>
      </c>
      <c r="K81" s="76">
        <f t="shared" ref="K81:K86" si="7">ROUND(H81*J81,2)</f>
        <v>0</v>
      </c>
    </row>
    <row r="82" spans="1:11" ht="25.5">
      <c r="A82" s="70" t="s">
        <v>189</v>
      </c>
      <c r="B82" s="71" t="s">
        <v>47</v>
      </c>
      <c r="C82" s="111"/>
      <c r="D82" s="71" t="s">
        <v>28</v>
      </c>
      <c r="E82" s="71" t="s">
        <v>28</v>
      </c>
      <c r="F82" s="73" t="s">
        <v>190</v>
      </c>
      <c r="G82" s="71" t="s">
        <v>64</v>
      </c>
      <c r="H82" s="105">
        <v>23081.03</v>
      </c>
      <c r="I82" s="188"/>
      <c r="J82" s="75">
        <f t="shared" si="6"/>
        <v>0</v>
      </c>
      <c r="K82" s="76">
        <f t="shared" si="7"/>
        <v>0</v>
      </c>
    </row>
    <row r="83" spans="1:11">
      <c r="A83" s="70" t="s">
        <v>191</v>
      </c>
      <c r="B83" s="71" t="s">
        <v>62</v>
      </c>
      <c r="C83" s="111"/>
      <c r="D83" s="71" t="s">
        <v>28</v>
      </c>
      <c r="E83" s="71" t="s">
        <v>28</v>
      </c>
      <c r="F83" s="73" t="s">
        <v>192</v>
      </c>
      <c r="G83" s="71" t="s">
        <v>193</v>
      </c>
      <c r="H83" s="105">
        <v>1860</v>
      </c>
      <c r="I83" s="188"/>
      <c r="J83" s="75">
        <f t="shared" si="6"/>
        <v>0</v>
      </c>
      <c r="K83" s="76">
        <f t="shared" si="7"/>
        <v>0</v>
      </c>
    </row>
    <row r="84" spans="1:11" ht="25.5">
      <c r="A84" s="70" t="s">
        <v>194</v>
      </c>
      <c r="B84" s="97" t="s">
        <v>47</v>
      </c>
      <c r="C84" s="101"/>
      <c r="D84" s="97" t="s">
        <v>28</v>
      </c>
      <c r="E84" s="97" t="s">
        <v>28</v>
      </c>
      <c r="F84" s="73" t="s">
        <v>195</v>
      </c>
      <c r="G84" s="109" t="s">
        <v>67</v>
      </c>
      <c r="H84" s="105">
        <v>5031.6099999999997</v>
      </c>
      <c r="I84" s="189"/>
      <c r="J84" s="75">
        <f t="shared" si="6"/>
        <v>0</v>
      </c>
      <c r="K84" s="104">
        <f t="shared" si="7"/>
        <v>0</v>
      </c>
    </row>
    <row r="85" spans="1:11" ht="38.25">
      <c r="A85" s="70" t="s">
        <v>196</v>
      </c>
      <c r="B85" s="97" t="s">
        <v>62</v>
      </c>
      <c r="C85" s="109"/>
      <c r="D85" s="97" t="s">
        <v>28</v>
      </c>
      <c r="E85" s="97" t="s">
        <v>28</v>
      </c>
      <c r="F85" s="102" t="s">
        <v>155</v>
      </c>
      <c r="G85" s="97" t="s">
        <v>96</v>
      </c>
      <c r="H85" s="105">
        <v>288.67</v>
      </c>
      <c r="I85" s="188"/>
      <c r="J85" s="103">
        <f t="shared" si="6"/>
        <v>0</v>
      </c>
      <c r="K85" s="104">
        <f t="shared" si="7"/>
        <v>0</v>
      </c>
    </row>
    <row r="86" spans="1:11" ht="38.25">
      <c r="A86" s="70" t="s">
        <v>197</v>
      </c>
      <c r="B86" s="97" t="s">
        <v>62</v>
      </c>
      <c r="C86" s="101"/>
      <c r="D86" s="97" t="s">
        <v>28</v>
      </c>
      <c r="E86" s="97" t="s">
        <v>28</v>
      </c>
      <c r="F86" s="73" t="s">
        <v>98</v>
      </c>
      <c r="G86" s="97" t="s">
        <v>99</v>
      </c>
      <c r="H86" s="105">
        <v>2886.7</v>
      </c>
      <c r="I86" s="189"/>
      <c r="J86" s="103">
        <f t="shared" si="6"/>
        <v>0</v>
      </c>
      <c r="K86" s="104">
        <f t="shared" si="7"/>
        <v>0</v>
      </c>
    </row>
    <row r="87" spans="1:11">
      <c r="A87" s="222" t="s">
        <v>198</v>
      </c>
      <c r="B87" s="223"/>
      <c r="C87" s="224"/>
      <c r="D87" s="223"/>
      <c r="E87" s="223"/>
      <c r="F87" s="225" t="s">
        <v>199</v>
      </c>
      <c r="G87" s="223"/>
      <c r="H87" s="226" t="s">
        <v>110</v>
      </c>
      <c r="I87" s="227"/>
      <c r="J87" s="228"/>
      <c r="K87" s="229">
        <f>SUBTOTAL(9,K88:K95)</f>
        <v>0</v>
      </c>
    </row>
    <row r="88" spans="1:11" ht="25.5">
      <c r="A88" s="70" t="s">
        <v>200</v>
      </c>
      <c r="B88" s="71" t="s">
        <v>62</v>
      </c>
      <c r="C88" s="98"/>
      <c r="D88" s="71" t="s">
        <v>28</v>
      </c>
      <c r="E88" s="71" t="s">
        <v>30</v>
      </c>
      <c r="F88" s="73" t="s">
        <v>201</v>
      </c>
      <c r="G88" s="98" t="s">
        <v>202</v>
      </c>
      <c r="H88" s="105">
        <v>49540.26</v>
      </c>
      <c r="I88" s="188"/>
      <c r="J88" s="75">
        <f t="shared" ref="J88:J93" si="8">ROUND(I88*$K$3,2)+I88</f>
        <v>0</v>
      </c>
      <c r="K88" s="76">
        <f t="shared" ref="K88:K93" si="9">ROUND(H88*J88,2)</f>
        <v>0</v>
      </c>
    </row>
    <row r="89" spans="1:11" ht="25.5">
      <c r="A89" s="70" t="s">
        <v>203</v>
      </c>
      <c r="B89" s="71" t="s">
        <v>62</v>
      </c>
      <c r="C89" s="98"/>
      <c r="D89" s="71" t="s">
        <v>28</v>
      </c>
      <c r="E89" s="71" t="s">
        <v>30</v>
      </c>
      <c r="F89" s="73" t="s">
        <v>204</v>
      </c>
      <c r="G89" s="98" t="s">
        <v>202</v>
      </c>
      <c r="H89" s="105">
        <v>1229.8900000000001</v>
      </c>
      <c r="I89" s="188"/>
      <c r="J89" s="75">
        <f t="shared" si="8"/>
        <v>0</v>
      </c>
      <c r="K89" s="76">
        <f t="shared" si="9"/>
        <v>0</v>
      </c>
    </row>
    <row r="90" spans="1:11" ht="25.5">
      <c r="A90" s="70" t="s">
        <v>205</v>
      </c>
      <c r="B90" s="71" t="s">
        <v>62</v>
      </c>
      <c r="C90" s="98"/>
      <c r="D90" s="71" t="s">
        <v>28</v>
      </c>
      <c r="E90" s="71" t="s">
        <v>30</v>
      </c>
      <c r="F90" s="73" t="s">
        <v>206</v>
      </c>
      <c r="G90" s="98" t="s">
        <v>202</v>
      </c>
      <c r="H90" s="105">
        <v>1198.29</v>
      </c>
      <c r="I90" s="188"/>
      <c r="J90" s="75">
        <f t="shared" si="8"/>
        <v>0</v>
      </c>
      <c r="K90" s="76">
        <f t="shared" si="9"/>
        <v>0</v>
      </c>
    </row>
    <row r="91" spans="1:11" ht="25.5">
      <c r="A91" s="70" t="s">
        <v>207</v>
      </c>
      <c r="B91" s="71" t="s">
        <v>62</v>
      </c>
      <c r="C91" s="98"/>
      <c r="D91" s="71" t="s">
        <v>28</v>
      </c>
      <c r="E91" s="71" t="s">
        <v>30</v>
      </c>
      <c r="F91" s="73" t="s">
        <v>208</v>
      </c>
      <c r="G91" s="98" t="s">
        <v>202</v>
      </c>
      <c r="H91" s="105">
        <v>906.86</v>
      </c>
      <c r="I91" s="188"/>
      <c r="J91" s="75">
        <f t="shared" si="8"/>
        <v>0</v>
      </c>
      <c r="K91" s="76">
        <f t="shared" si="9"/>
        <v>0</v>
      </c>
    </row>
    <row r="92" spans="1:11" ht="25.5">
      <c r="A92" s="70" t="s">
        <v>209</v>
      </c>
      <c r="B92" s="71" t="s">
        <v>62</v>
      </c>
      <c r="C92" s="98"/>
      <c r="D92" s="71" t="s">
        <v>28</v>
      </c>
      <c r="E92" s="71" t="s">
        <v>30</v>
      </c>
      <c r="F92" s="73" t="s">
        <v>210</v>
      </c>
      <c r="G92" s="98" t="s">
        <v>202</v>
      </c>
      <c r="H92" s="105">
        <v>440.76</v>
      </c>
      <c r="I92" s="188"/>
      <c r="J92" s="75">
        <f t="shared" si="8"/>
        <v>0</v>
      </c>
      <c r="K92" s="76">
        <f t="shared" si="9"/>
        <v>0</v>
      </c>
    </row>
    <row r="93" spans="1:11" ht="25.5">
      <c r="A93" s="70" t="s">
        <v>211</v>
      </c>
      <c r="B93" s="71" t="s">
        <v>62</v>
      </c>
      <c r="C93" s="98"/>
      <c r="D93" s="71" t="s">
        <v>28</v>
      </c>
      <c r="E93" s="71" t="s">
        <v>30</v>
      </c>
      <c r="F93" s="73" t="s">
        <v>212</v>
      </c>
      <c r="G93" s="98" t="s">
        <v>202</v>
      </c>
      <c r="H93" s="105">
        <v>494.57</v>
      </c>
      <c r="I93" s="188"/>
      <c r="J93" s="75">
        <f t="shared" si="8"/>
        <v>0</v>
      </c>
      <c r="K93" s="76">
        <f t="shared" si="9"/>
        <v>0</v>
      </c>
    </row>
    <row r="94" spans="1:11">
      <c r="A94" s="70" t="s">
        <v>213</v>
      </c>
      <c r="B94" s="71" t="s">
        <v>214</v>
      </c>
      <c r="C94" s="98"/>
      <c r="D94" s="71" t="s">
        <v>28</v>
      </c>
      <c r="E94" s="71" t="s">
        <v>30</v>
      </c>
      <c r="F94" s="73" t="s">
        <v>215</v>
      </c>
      <c r="G94" s="98" t="s">
        <v>49</v>
      </c>
      <c r="H94" s="105">
        <v>4</v>
      </c>
      <c r="I94" s="188"/>
      <c r="J94" s="75">
        <f>ROUND(I94*$K$3,2)+I94</f>
        <v>0</v>
      </c>
      <c r="K94" s="76">
        <f>ROUND(H94*J94,2)</f>
        <v>0</v>
      </c>
    </row>
    <row r="95" spans="1:11">
      <c r="A95" s="70" t="s">
        <v>216</v>
      </c>
      <c r="B95" s="71" t="s">
        <v>214</v>
      </c>
      <c r="C95" s="98"/>
      <c r="D95" s="71" t="s">
        <v>28</v>
      </c>
      <c r="E95" s="71" t="s">
        <v>30</v>
      </c>
      <c r="F95" s="73" t="s">
        <v>217</v>
      </c>
      <c r="G95" s="98" t="s">
        <v>49</v>
      </c>
      <c r="H95" s="105">
        <v>4</v>
      </c>
      <c r="I95" s="188"/>
      <c r="J95" s="75">
        <f>ROUND(I95*$K$3,2)+I95</f>
        <v>0</v>
      </c>
      <c r="K95" s="76">
        <f>ROUND(H95*J95,2)</f>
        <v>0</v>
      </c>
    </row>
    <row r="96" spans="1:11" ht="25.5">
      <c r="A96" s="222" t="s">
        <v>218</v>
      </c>
      <c r="B96" s="223"/>
      <c r="C96" s="224"/>
      <c r="D96" s="223"/>
      <c r="E96" s="223"/>
      <c r="F96" s="225" t="s">
        <v>219</v>
      </c>
      <c r="G96" s="223"/>
      <c r="H96" s="226" t="s">
        <v>110</v>
      </c>
      <c r="I96" s="227"/>
      <c r="J96" s="228"/>
      <c r="K96" s="229">
        <f>SUBTOTAL(9,K97:K102)</f>
        <v>0</v>
      </c>
    </row>
    <row r="97" spans="1:11" ht="25.5">
      <c r="A97" s="70" t="s">
        <v>220</v>
      </c>
      <c r="B97" s="71" t="s">
        <v>62</v>
      </c>
      <c r="C97" s="98"/>
      <c r="D97" s="71" t="s">
        <v>28</v>
      </c>
      <c r="E97" s="71" t="s">
        <v>30</v>
      </c>
      <c r="F97" s="73" t="s">
        <v>221</v>
      </c>
      <c r="G97" s="71" t="s">
        <v>222</v>
      </c>
      <c r="H97" s="105">
        <v>6407</v>
      </c>
      <c r="I97" s="187"/>
      <c r="J97" s="75">
        <f t="shared" ref="J97:J102" si="10">ROUND(I97*$K$3,2)+I97</f>
        <v>0</v>
      </c>
      <c r="K97" s="76">
        <f t="shared" ref="K97:K102" si="11">ROUND(H97*J97,2)</f>
        <v>0</v>
      </c>
    </row>
    <row r="98" spans="1:11" ht="25.5">
      <c r="A98" s="70" t="s">
        <v>223</v>
      </c>
      <c r="B98" s="71" t="s">
        <v>62</v>
      </c>
      <c r="C98" s="112"/>
      <c r="D98" s="71" t="s">
        <v>28</v>
      </c>
      <c r="E98" s="71" t="s">
        <v>30</v>
      </c>
      <c r="F98" s="73" t="s">
        <v>224</v>
      </c>
      <c r="G98" s="71" t="s">
        <v>222</v>
      </c>
      <c r="H98" s="105">
        <v>181</v>
      </c>
      <c r="I98" s="187"/>
      <c r="J98" s="75">
        <f t="shared" si="10"/>
        <v>0</v>
      </c>
      <c r="K98" s="76">
        <f t="shared" si="11"/>
        <v>0</v>
      </c>
    </row>
    <row r="99" spans="1:11" ht="25.5">
      <c r="A99" s="70" t="s">
        <v>225</v>
      </c>
      <c r="B99" s="71" t="s">
        <v>62</v>
      </c>
      <c r="C99" s="112"/>
      <c r="D99" s="71" t="s">
        <v>28</v>
      </c>
      <c r="E99" s="71" t="s">
        <v>30</v>
      </c>
      <c r="F99" s="73" t="s">
        <v>226</v>
      </c>
      <c r="G99" s="71" t="s">
        <v>222</v>
      </c>
      <c r="H99" s="105">
        <v>78</v>
      </c>
      <c r="I99" s="187"/>
      <c r="J99" s="75">
        <f t="shared" si="10"/>
        <v>0</v>
      </c>
      <c r="K99" s="76">
        <f t="shared" si="11"/>
        <v>0</v>
      </c>
    </row>
    <row r="100" spans="1:11" ht="25.5">
      <c r="A100" s="70" t="s">
        <v>227</v>
      </c>
      <c r="B100" s="71" t="s">
        <v>62</v>
      </c>
      <c r="C100" s="112"/>
      <c r="D100" s="71" t="s">
        <v>28</v>
      </c>
      <c r="E100" s="71" t="s">
        <v>30</v>
      </c>
      <c r="F100" s="73" t="s">
        <v>228</v>
      </c>
      <c r="G100" s="71" t="s">
        <v>222</v>
      </c>
      <c r="H100" s="113">
        <v>42</v>
      </c>
      <c r="I100" s="187"/>
      <c r="J100" s="75">
        <f>ROUND(I100*$K$3,2)+I100</f>
        <v>0</v>
      </c>
      <c r="K100" s="76">
        <f>ROUND(H100*J100,2)</f>
        <v>0</v>
      </c>
    </row>
    <row r="101" spans="1:11" ht="25.5">
      <c r="A101" s="70" t="s">
        <v>229</v>
      </c>
      <c r="B101" s="71" t="s">
        <v>62</v>
      </c>
      <c r="C101" s="112"/>
      <c r="D101" s="71" t="s">
        <v>28</v>
      </c>
      <c r="E101" s="71" t="s">
        <v>30</v>
      </c>
      <c r="F101" s="73" t="s">
        <v>230</v>
      </c>
      <c r="G101" s="71" t="s">
        <v>222</v>
      </c>
      <c r="H101" s="105">
        <v>75</v>
      </c>
      <c r="I101" s="187"/>
      <c r="J101" s="75">
        <f t="shared" si="10"/>
        <v>0</v>
      </c>
      <c r="K101" s="76">
        <f t="shared" si="11"/>
        <v>0</v>
      </c>
    </row>
    <row r="102" spans="1:11" ht="25.5">
      <c r="A102" s="70" t="s">
        <v>231</v>
      </c>
      <c r="B102" s="71" t="s">
        <v>62</v>
      </c>
      <c r="C102" s="112"/>
      <c r="D102" s="71" t="s">
        <v>28</v>
      </c>
      <c r="E102" s="71" t="s">
        <v>30</v>
      </c>
      <c r="F102" s="73" t="s">
        <v>232</v>
      </c>
      <c r="G102" s="71" t="s">
        <v>222</v>
      </c>
      <c r="H102" s="105">
        <v>84</v>
      </c>
      <c r="I102" s="187"/>
      <c r="J102" s="75">
        <f t="shared" si="10"/>
        <v>0</v>
      </c>
      <c r="K102" s="76">
        <f t="shared" si="11"/>
        <v>0</v>
      </c>
    </row>
    <row r="103" spans="1:11">
      <c r="A103" s="222" t="s">
        <v>233</v>
      </c>
      <c r="B103" s="223"/>
      <c r="C103" s="224"/>
      <c r="D103" s="223"/>
      <c r="E103" s="223"/>
      <c r="F103" s="225" t="s">
        <v>234</v>
      </c>
      <c r="G103" s="223"/>
      <c r="H103" s="226" t="s">
        <v>110</v>
      </c>
      <c r="I103" s="227"/>
      <c r="J103" s="228"/>
      <c r="K103" s="229">
        <f>SUBTOTAL(9,K104:K107)</f>
        <v>0</v>
      </c>
    </row>
    <row r="104" spans="1:11" ht="25.5">
      <c r="A104" s="114" t="s">
        <v>235</v>
      </c>
      <c r="B104" s="71" t="s">
        <v>62</v>
      </c>
      <c r="C104" s="98"/>
      <c r="D104" s="71" t="s">
        <v>28</v>
      </c>
      <c r="E104" s="71" t="s">
        <v>30</v>
      </c>
      <c r="F104" s="73" t="s">
        <v>236</v>
      </c>
      <c r="G104" s="98" t="s">
        <v>202</v>
      </c>
      <c r="H104" s="105">
        <v>408.75</v>
      </c>
      <c r="I104" s="187"/>
      <c r="J104" s="75">
        <f>ROUND(I104*$K$3,2)+I104</f>
        <v>0</v>
      </c>
      <c r="K104" s="76">
        <f>ROUND(H104*J104,2)</f>
        <v>0</v>
      </c>
    </row>
    <row r="105" spans="1:11" ht="25.5">
      <c r="A105" s="114" t="s">
        <v>237</v>
      </c>
      <c r="B105" s="71" t="s">
        <v>62</v>
      </c>
      <c r="C105" s="98"/>
      <c r="D105" s="71" t="s">
        <v>28</v>
      </c>
      <c r="E105" s="71" t="s">
        <v>30</v>
      </c>
      <c r="F105" s="73" t="s">
        <v>238</v>
      </c>
      <c r="G105" s="98" t="s">
        <v>202</v>
      </c>
      <c r="H105" s="105">
        <v>408.03</v>
      </c>
      <c r="I105" s="187"/>
      <c r="J105" s="75">
        <f>ROUND(I105*$K$3,2)+I105</f>
        <v>0</v>
      </c>
      <c r="K105" s="76">
        <f>ROUND(H105*J105,2)</f>
        <v>0</v>
      </c>
    </row>
    <row r="106" spans="1:11" ht="25.5">
      <c r="A106" s="114" t="s">
        <v>239</v>
      </c>
      <c r="B106" s="71" t="s">
        <v>62</v>
      </c>
      <c r="C106" s="98"/>
      <c r="D106" s="71" t="s">
        <v>28</v>
      </c>
      <c r="E106" s="71" t="s">
        <v>30</v>
      </c>
      <c r="F106" s="73" t="s">
        <v>240</v>
      </c>
      <c r="G106" s="98" t="s">
        <v>202</v>
      </c>
      <c r="H106" s="105">
        <v>930.16</v>
      </c>
      <c r="I106" s="187"/>
      <c r="J106" s="75">
        <f>ROUND(I106*$K$3,2)+I106</f>
        <v>0</v>
      </c>
      <c r="K106" s="76">
        <f>ROUND(H106*J106,2)</f>
        <v>0</v>
      </c>
    </row>
    <row r="107" spans="1:11" ht="25.5">
      <c r="A107" s="114" t="s">
        <v>241</v>
      </c>
      <c r="B107" s="71" t="s">
        <v>62</v>
      </c>
      <c r="C107" s="98"/>
      <c r="D107" s="71" t="s">
        <v>28</v>
      </c>
      <c r="E107" s="71" t="s">
        <v>30</v>
      </c>
      <c r="F107" s="73" t="s">
        <v>242</v>
      </c>
      <c r="G107" s="98" t="s">
        <v>202</v>
      </c>
      <c r="H107" s="105">
        <v>336.8</v>
      </c>
      <c r="I107" s="187"/>
      <c r="J107" s="75">
        <f>ROUND(I107*$K$3,2)+I107</f>
        <v>0</v>
      </c>
      <c r="K107" s="76">
        <f>ROUND(H107*J107,2)</f>
        <v>0</v>
      </c>
    </row>
    <row r="108" spans="1:11">
      <c r="A108" s="222" t="s">
        <v>243</v>
      </c>
      <c r="B108" s="223"/>
      <c r="C108" s="224"/>
      <c r="D108" s="223"/>
      <c r="E108" s="223"/>
      <c r="F108" s="225" t="s">
        <v>244</v>
      </c>
      <c r="G108" s="223"/>
      <c r="H108" s="226"/>
      <c r="I108" s="227"/>
      <c r="J108" s="228"/>
      <c r="K108" s="229">
        <f>SUBTOTAL(9,K109:K116)</f>
        <v>0</v>
      </c>
    </row>
    <row r="109" spans="1:11" ht="63.75">
      <c r="A109" s="114" t="s">
        <v>245</v>
      </c>
      <c r="B109" s="71" t="s">
        <v>62</v>
      </c>
      <c r="C109" s="98"/>
      <c r="D109" s="71" t="s">
        <v>28</v>
      </c>
      <c r="E109" s="71" t="s">
        <v>28</v>
      </c>
      <c r="F109" s="73" t="s">
        <v>246</v>
      </c>
      <c r="G109" s="98" t="s">
        <v>67</v>
      </c>
      <c r="H109" s="105">
        <v>49540.26</v>
      </c>
      <c r="I109" s="187"/>
      <c r="J109" s="75">
        <f t="shared" ref="J109:J114" si="12">ROUND(I109*$K$3,2)+I109</f>
        <v>0</v>
      </c>
      <c r="K109" s="76">
        <f t="shared" ref="K109:K116" si="13">ROUND(H109*J109,2)</f>
        <v>0</v>
      </c>
    </row>
    <row r="110" spans="1:11" ht="63.75">
      <c r="A110" s="114" t="s">
        <v>247</v>
      </c>
      <c r="B110" s="71" t="s">
        <v>62</v>
      </c>
      <c r="C110" s="98"/>
      <c r="D110" s="71" t="s">
        <v>28</v>
      </c>
      <c r="E110" s="71" t="s">
        <v>28</v>
      </c>
      <c r="F110" s="73" t="s">
        <v>248</v>
      </c>
      <c r="G110" s="98" t="s">
        <v>67</v>
      </c>
      <c r="H110" s="105">
        <v>1229.8900000000001</v>
      </c>
      <c r="I110" s="187"/>
      <c r="J110" s="75">
        <f t="shared" si="12"/>
        <v>0</v>
      </c>
      <c r="K110" s="76">
        <f t="shared" si="13"/>
        <v>0</v>
      </c>
    </row>
    <row r="111" spans="1:11" ht="63.75">
      <c r="A111" s="114" t="s">
        <v>249</v>
      </c>
      <c r="B111" s="71" t="s">
        <v>62</v>
      </c>
      <c r="C111" s="98"/>
      <c r="D111" s="71" t="s">
        <v>28</v>
      </c>
      <c r="E111" s="71" t="s">
        <v>28</v>
      </c>
      <c r="F111" s="73" t="s">
        <v>250</v>
      </c>
      <c r="G111" s="98" t="s">
        <v>67</v>
      </c>
      <c r="H111" s="105">
        <v>1198.29</v>
      </c>
      <c r="I111" s="187"/>
      <c r="J111" s="75">
        <f t="shared" si="12"/>
        <v>0</v>
      </c>
      <c r="K111" s="76">
        <f t="shared" si="13"/>
        <v>0</v>
      </c>
    </row>
    <row r="112" spans="1:11" ht="63.75">
      <c r="A112" s="114" t="s">
        <v>251</v>
      </c>
      <c r="B112" s="71" t="s">
        <v>62</v>
      </c>
      <c r="C112" s="98"/>
      <c r="D112" s="71" t="s">
        <v>28</v>
      </c>
      <c r="E112" s="71" t="s">
        <v>28</v>
      </c>
      <c r="F112" s="73" t="s">
        <v>252</v>
      </c>
      <c r="G112" s="98" t="s">
        <v>67</v>
      </c>
      <c r="H112" s="105">
        <v>906.86</v>
      </c>
      <c r="I112" s="187"/>
      <c r="J112" s="75">
        <f t="shared" si="12"/>
        <v>0</v>
      </c>
      <c r="K112" s="76">
        <f t="shared" si="13"/>
        <v>0</v>
      </c>
    </row>
    <row r="113" spans="1:11" ht="63.75">
      <c r="A113" s="114" t="s">
        <v>253</v>
      </c>
      <c r="B113" s="71" t="s">
        <v>62</v>
      </c>
      <c r="C113" s="72"/>
      <c r="D113" s="98" t="s">
        <v>28</v>
      </c>
      <c r="E113" s="98" t="s">
        <v>28</v>
      </c>
      <c r="F113" s="73" t="s">
        <v>254</v>
      </c>
      <c r="G113" s="98" t="s">
        <v>67</v>
      </c>
      <c r="H113" s="105">
        <v>440.76</v>
      </c>
      <c r="I113" s="189"/>
      <c r="J113" s="75">
        <f t="shared" si="12"/>
        <v>0</v>
      </c>
      <c r="K113" s="76">
        <f t="shared" si="13"/>
        <v>0</v>
      </c>
    </row>
    <row r="114" spans="1:11" ht="63.75">
      <c r="A114" s="114" t="s">
        <v>255</v>
      </c>
      <c r="B114" s="71" t="s">
        <v>62</v>
      </c>
      <c r="C114" s="72"/>
      <c r="D114" s="98" t="s">
        <v>28</v>
      </c>
      <c r="E114" s="98" t="s">
        <v>28</v>
      </c>
      <c r="F114" s="73" t="s">
        <v>256</v>
      </c>
      <c r="G114" s="98" t="s">
        <v>67</v>
      </c>
      <c r="H114" s="105">
        <v>494.57</v>
      </c>
      <c r="I114" s="189"/>
      <c r="J114" s="75">
        <f t="shared" si="12"/>
        <v>0</v>
      </c>
      <c r="K114" s="76">
        <f t="shared" si="13"/>
        <v>0</v>
      </c>
    </row>
    <row r="115" spans="1:11" ht="51">
      <c r="A115" s="114" t="s">
        <v>257</v>
      </c>
      <c r="B115" s="71" t="s">
        <v>62</v>
      </c>
      <c r="C115" s="98"/>
      <c r="D115" s="71" t="s">
        <v>28</v>
      </c>
      <c r="E115" s="71" t="s">
        <v>28</v>
      </c>
      <c r="F115" s="73" t="s">
        <v>258</v>
      </c>
      <c r="G115" s="71" t="s">
        <v>67</v>
      </c>
      <c r="H115" s="105">
        <v>20.73</v>
      </c>
      <c r="I115" s="189"/>
      <c r="J115" s="75">
        <f>ROUND(I115*$K$3,2)+I115</f>
        <v>0</v>
      </c>
      <c r="K115" s="76">
        <f t="shared" si="13"/>
        <v>0</v>
      </c>
    </row>
    <row r="116" spans="1:11" ht="51">
      <c r="A116" s="114" t="s">
        <v>259</v>
      </c>
      <c r="B116" s="71" t="s">
        <v>62</v>
      </c>
      <c r="C116" s="98"/>
      <c r="D116" s="71" t="s">
        <v>28</v>
      </c>
      <c r="E116" s="71" t="s">
        <v>28</v>
      </c>
      <c r="F116" s="73" t="s">
        <v>260</v>
      </c>
      <c r="G116" s="71" t="s">
        <v>67</v>
      </c>
      <c r="H116" s="105">
        <v>27.2</v>
      </c>
      <c r="I116" s="189"/>
      <c r="J116" s="75">
        <f>ROUND(I116*$K$3,2)+I116</f>
        <v>0</v>
      </c>
      <c r="K116" s="76">
        <f t="shared" si="13"/>
        <v>0</v>
      </c>
    </row>
    <row r="117" spans="1:11" ht="25.5">
      <c r="A117" s="222" t="s">
        <v>261</v>
      </c>
      <c r="B117" s="223"/>
      <c r="C117" s="224"/>
      <c r="D117" s="223"/>
      <c r="E117" s="223"/>
      <c r="F117" s="225" t="s">
        <v>262</v>
      </c>
      <c r="G117" s="223"/>
      <c r="H117" s="226" t="s">
        <v>110</v>
      </c>
      <c r="I117" s="227"/>
      <c r="J117" s="228"/>
      <c r="K117" s="229">
        <f>SUBTOTAL(9,K118:K121)</f>
        <v>0</v>
      </c>
    </row>
    <row r="118" spans="1:11" ht="63.75">
      <c r="A118" s="70" t="s">
        <v>263</v>
      </c>
      <c r="B118" s="71" t="s">
        <v>62</v>
      </c>
      <c r="C118" s="98"/>
      <c r="D118" s="71" t="s">
        <v>28</v>
      </c>
      <c r="E118" s="71" t="s">
        <v>28</v>
      </c>
      <c r="F118" s="73" t="s">
        <v>264</v>
      </c>
      <c r="G118" s="98" t="s">
        <v>67</v>
      </c>
      <c r="H118" s="105">
        <v>408.75</v>
      </c>
      <c r="I118" s="187"/>
      <c r="J118" s="75">
        <f>ROUND(I118*$K$3,2)+I118</f>
        <v>0</v>
      </c>
      <c r="K118" s="76">
        <f>ROUND(H118*J118,2)</f>
        <v>0</v>
      </c>
    </row>
    <row r="119" spans="1:11" ht="63.75">
      <c r="A119" s="70" t="s">
        <v>265</v>
      </c>
      <c r="B119" s="71" t="s">
        <v>62</v>
      </c>
      <c r="C119" s="98"/>
      <c r="D119" s="71" t="s">
        <v>28</v>
      </c>
      <c r="E119" s="71" t="s">
        <v>28</v>
      </c>
      <c r="F119" s="73" t="s">
        <v>266</v>
      </c>
      <c r="G119" s="98" t="s">
        <v>67</v>
      </c>
      <c r="H119" s="105">
        <v>408.03</v>
      </c>
      <c r="I119" s="187"/>
      <c r="J119" s="75">
        <f>ROUND(I119*$K$3,2)+I119</f>
        <v>0</v>
      </c>
      <c r="K119" s="76">
        <f>ROUND(H119*J119,2)</f>
        <v>0</v>
      </c>
    </row>
    <row r="120" spans="1:11" ht="63.75">
      <c r="A120" s="70" t="s">
        <v>267</v>
      </c>
      <c r="B120" s="71" t="s">
        <v>62</v>
      </c>
      <c r="C120" s="98"/>
      <c r="D120" s="71" t="s">
        <v>28</v>
      </c>
      <c r="E120" s="71" t="s">
        <v>28</v>
      </c>
      <c r="F120" s="73" t="s">
        <v>268</v>
      </c>
      <c r="G120" s="98" t="s">
        <v>67</v>
      </c>
      <c r="H120" s="105">
        <v>930.16</v>
      </c>
      <c r="I120" s="187"/>
      <c r="J120" s="75">
        <f>ROUND(I120*$K$3,2)+I120</f>
        <v>0</v>
      </c>
      <c r="K120" s="76">
        <f>ROUND(H120*J120,2)</f>
        <v>0</v>
      </c>
    </row>
    <row r="121" spans="1:11" ht="63.75">
      <c r="A121" s="70" t="s">
        <v>269</v>
      </c>
      <c r="B121" s="71" t="s">
        <v>62</v>
      </c>
      <c r="C121" s="98"/>
      <c r="D121" s="71" t="s">
        <v>28</v>
      </c>
      <c r="E121" s="71" t="s">
        <v>28</v>
      </c>
      <c r="F121" s="73" t="s">
        <v>270</v>
      </c>
      <c r="G121" s="98" t="s">
        <v>67</v>
      </c>
      <c r="H121" s="105">
        <v>336.8</v>
      </c>
      <c r="I121" s="187"/>
      <c r="J121" s="75">
        <f>ROUND(I121*$K$3,2)+I121</f>
        <v>0</v>
      </c>
      <c r="K121" s="76">
        <f>ROUND(H121*J121,2)</f>
        <v>0</v>
      </c>
    </row>
    <row r="122" spans="1:11">
      <c r="A122" s="222" t="s">
        <v>271</v>
      </c>
      <c r="B122" s="223"/>
      <c r="C122" s="224"/>
      <c r="D122" s="223"/>
      <c r="E122" s="223"/>
      <c r="F122" s="225" t="s">
        <v>272</v>
      </c>
      <c r="G122" s="223"/>
      <c r="H122" s="226" t="s">
        <v>110</v>
      </c>
      <c r="I122" s="227"/>
      <c r="J122" s="228"/>
      <c r="K122" s="229">
        <f>SUBTOTAL(9,K123:K138)</f>
        <v>0</v>
      </c>
    </row>
    <row r="123" spans="1:11" ht="25.5">
      <c r="A123" s="114" t="s">
        <v>273</v>
      </c>
      <c r="B123" s="97" t="s">
        <v>47</v>
      </c>
      <c r="C123" s="72"/>
      <c r="D123" s="71" t="s">
        <v>28</v>
      </c>
      <c r="E123" s="71" t="s">
        <v>28</v>
      </c>
      <c r="F123" s="73" t="s">
        <v>274</v>
      </c>
      <c r="G123" s="98" t="s">
        <v>67</v>
      </c>
      <c r="H123" s="105">
        <v>40686</v>
      </c>
      <c r="I123" s="189"/>
      <c r="J123" s="75">
        <f t="shared" ref="J123:J138" si="14">ROUND(I123*$K$3,2)+I123</f>
        <v>0</v>
      </c>
      <c r="K123" s="76">
        <f t="shared" ref="K123:K138" si="15">ROUND(H123*J123,2)</f>
        <v>0</v>
      </c>
    </row>
    <row r="124" spans="1:11">
      <c r="A124" s="114" t="s">
        <v>275</v>
      </c>
      <c r="B124" s="98" t="s">
        <v>47</v>
      </c>
      <c r="C124" s="110"/>
      <c r="D124" s="71" t="s">
        <v>28</v>
      </c>
      <c r="E124" s="71" t="s">
        <v>28</v>
      </c>
      <c r="F124" s="88" t="s">
        <v>276</v>
      </c>
      <c r="G124" s="98" t="s">
        <v>67</v>
      </c>
      <c r="H124" s="105">
        <v>38438</v>
      </c>
      <c r="I124" s="189"/>
      <c r="J124" s="75">
        <f t="shared" si="14"/>
        <v>0</v>
      </c>
      <c r="K124" s="76">
        <f t="shared" si="15"/>
        <v>0</v>
      </c>
    </row>
    <row r="125" spans="1:11" ht="25.5">
      <c r="A125" s="114" t="s">
        <v>277</v>
      </c>
      <c r="B125" s="98" t="s">
        <v>47</v>
      </c>
      <c r="C125" s="71"/>
      <c r="D125" s="71" t="s">
        <v>28</v>
      </c>
      <c r="E125" s="71" t="s">
        <v>28</v>
      </c>
      <c r="F125" s="73" t="s">
        <v>278</v>
      </c>
      <c r="G125" s="72" t="s">
        <v>67</v>
      </c>
      <c r="H125" s="105">
        <v>1086</v>
      </c>
      <c r="I125" s="189"/>
      <c r="J125" s="75">
        <f t="shared" si="14"/>
        <v>0</v>
      </c>
      <c r="K125" s="76">
        <f t="shared" si="15"/>
        <v>0</v>
      </c>
    </row>
    <row r="126" spans="1:11" ht="25.5">
      <c r="A126" s="114" t="s">
        <v>279</v>
      </c>
      <c r="B126" s="98" t="s">
        <v>47</v>
      </c>
      <c r="C126" s="71"/>
      <c r="D126" s="71" t="s">
        <v>28</v>
      </c>
      <c r="E126" s="71" t="s">
        <v>28</v>
      </c>
      <c r="F126" s="73" t="s">
        <v>280</v>
      </c>
      <c r="G126" s="72" t="s">
        <v>67</v>
      </c>
      <c r="H126" s="105">
        <v>465</v>
      </c>
      <c r="I126" s="189"/>
      <c r="J126" s="75">
        <f t="shared" si="14"/>
        <v>0</v>
      </c>
      <c r="K126" s="76">
        <f t="shared" si="15"/>
        <v>0</v>
      </c>
    </row>
    <row r="127" spans="1:11" ht="25.5">
      <c r="A127" s="114" t="s">
        <v>281</v>
      </c>
      <c r="B127" s="98" t="s">
        <v>47</v>
      </c>
      <c r="C127" s="71"/>
      <c r="D127" s="71" t="s">
        <v>28</v>
      </c>
      <c r="E127" s="71" t="s">
        <v>28</v>
      </c>
      <c r="F127" s="73" t="s">
        <v>282</v>
      </c>
      <c r="G127" s="72" t="s">
        <v>67</v>
      </c>
      <c r="H127" s="105">
        <v>252</v>
      </c>
      <c r="I127" s="189"/>
      <c r="J127" s="75">
        <f t="shared" si="14"/>
        <v>0</v>
      </c>
      <c r="K127" s="76">
        <f t="shared" si="15"/>
        <v>0</v>
      </c>
    </row>
    <row r="128" spans="1:11" ht="25.5">
      <c r="A128" s="114" t="s">
        <v>283</v>
      </c>
      <c r="B128" s="98" t="s">
        <v>47</v>
      </c>
      <c r="C128" s="71"/>
      <c r="D128" s="71" t="s">
        <v>28</v>
      </c>
      <c r="E128" s="71" t="s">
        <v>28</v>
      </c>
      <c r="F128" s="73" t="s">
        <v>284</v>
      </c>
      <c r="G128" s="72" t="s">
        <v>67</v>
      </c>
      <c r="H128" s="105">
        <v>445</v>
      </c>
      <c r="I128" s="189"/>
      <c r="J128" s="75">
        <f t="shared" si="14"/>
        <v>0</v>
      </c>
      <c r="K128" s="76">
        <f t="shared" si="15"/>
        <v>0</v>
      </c>
    </row>
    <row r="129" spans="1:11" ht="25.5">
      <c r="A129" s="114" t="s">
        <v>285</v>
      </c>
      <c r="B129" s="97" t="s">
        <v>47</v>
      </c>
      <c r="C129" s="72"/>
      <c r="D129" s="71" t="s">
        <v>28</v>
      </c>
      <c r="E129" s="71" t="s">
        <v>28</v>
      </c>
      <c r="F129" s="73" t="s">
        <v>286</v>
      </c>
      <c r="G129" s="72" t="s">
        <v>67</v>
      </c>
      <c r="H129" s="105">
        <v>499</v>
      </c>
      <c r="I129" s="189"/>
      <c r="J129" s="75">
        <f t="shared" si="14"/>
        <v>0</v>
      </c>
      <c r="K129" s="76">
        <f t="shared" si="15"/>
        <v>0</v>
      </c>
    </row>
    <row r="130" spans="1:11" ht="25.5">
      <c r="A130" s="114" t="s">
        <v>287</v>
      </c>
      <c r="B130" s="98" t="s">
        <v>47</v>
      </c>
      <c r="C130" s="71"/>
      <c r="D130" s="71" t="s">
        <v>28</v>
      </c>
      <c r="E130" s="71" t="s">
        <v>28</v>
      </c>
      <c r="F130" s="73" t="s">
        <v>288</v>
      </c>
      <c r="G130" s="72" t="s">
        <v>67</v>
      </c>
      <c r="H130" s="105">
        <v>499</v>
      </c>
      <c r="I130" s="189"/>
      <c r="J130" s="75">
        <f t="shared" si="14"/>
        <v>0</v>
      </c>
      <c r="K130" s="76">
        <f>ROUND(H130*J130,2)</f>
        <v>0</v>
      </c>
    </row>
    <row r="131" spans="1:11" ht="25.5">
      <c r="A131" s="114" t="s">
        <v>289</v>
      </c>
      <c r="B131" s="97" t="s">
        <v>47</v>
      </c>
      <c r="C131" s="72"/>
      <c r="D131" s="71" t="s">
        <v>28</v>
      </c>
      <c r="E131" s="71" t="s">
        <v>28</v>
      </c>
      <c r="F131" s="73" t="s">
        <v>290</v>
      </c>
      <c r="G131" s="72" t="s">
        <v>67</v>
      </c>
      <c r="H131" s="105">
        <v>413</v>
      </c>
      <c r="I131" s="189"/>
      <c r="J131" s="75">
        <f t="shared" si="14"/>
        <v>0</v>
      </c>
      <c r="K131" s="76">
        <f t="shared" si="15"/>
        <v>0</v>
      </c>
    </row>
    <row r="132" spans="1:11" ht="25.5">
      <c r="A132" s="114" t="s">
        <v>291</v>
      </c>
      <c r="B132" s="97" t="s">
        <v>47</v>
      </c>
      <c r="C132" s="72"/>
      <c r="D132" s="71" t="s">
        <v>28</v>
      </c>
      <c r="E132" s="71" t="s">
        <v>28</v>
      </c>
      <c r="F132" s="73" t="s">
        <v>292</v>
      </c>
      <c r="G132" s="72" t="s">
        <v>67</v>
      </c>
      <c r="H132" s="105">
        <v>411</v>
      </c>
      <c r="I132" s="189"/>
      <c r="J132" s="75">
        <f t="shared" si="14"/>
        <v>0</v>
      </c>
      <c r="K132" s="76">
        <f t="shared" si="15"/>
        <v>0</v>
      </c>
    </row>
    <row r="133" spans="1:11" ht="25.5">
      <c r="A133" s="114" t="s">
        <v>293</v>
      </c>
      <c r="B133" s="97" t="s">
        <v>47</v>
      </c>
      <c r="C133" s="72"/>
      <c r="D133" s="71" t="s">
        <v>28</v>
      </c>
      <c r="E133" s="71" t="s">
        <v>28</v>
      </c>
      <c r="F133" s="73" t="s">
        <v>294</v>
      </c>
      <c r="G133" s="72" t="s">
        <v>67</v>
      </c>
      <c r="H133" s="105">
        <v>938</v>
      </c>
      <c r="I133" s="189"/>
      <c r="J133" s="75">
        <f t="shared" si="14"/>
        <v>0</v>
      </c>
      <c r="K133" s="76">
        <f t="shared" si="15"/>
        <v>0</v>
      </c>
    </row>
    <row r="134" spans="1:11" ht="25.5">
      <c r="A134" s="114" t="s">
        <v>295</v>
      </c>
      <c r="B134" s="97" t="s">
        <v>47</v>
      </c>
      <c r="C134" s="72"/>
      <c r="D134" s="71" t="s">
        <v>28</v>
      </c>
      <c r="E134" s="71" t="s">
        <v>28</v>
      </c>
      <c r="F134" s="73" t="s">
        <v>296</v>
      </c>
      <c r="G134" s="72" t="s">
        <v>67</v>
      </c>
      <c r="H134" s="105">
        <v>336.8</v>
      </c>
      <c r="I134" s="189"/>
      <c r="J134" s="75">
        <f t="shared" si="14"/>
        <v>0</v>
      </c>
      <c r="K134" s="76">
        <f t="shared" si="15"/>
        <v>0</v>
      </c>
    </row>
    <row r="135" spans="1:11" ht="25.5">
      <c r="A135" s="114" t="s">
        <v>297</v>
      </c>
      <c r="B135" s="97" t="s">
        <v>47</v>
      </c>
      <c r="C135" s="98"/>
      <c r="D135" s="71" t="s">
        <v>28</v>
      </c>
      <c r="E135" s="71" t="s">
        <v>28</v>
      </c>
      <c r="F135" s="73" t="s">
        <v>298</v>
      </c>
      <c r="G135" s="72" t="s">
        <v>67</v>
      </c>
      <c r="H135" s="105">
        <v>413</v>
      </c>
      <c r="I135" s="189"/>
      <c r="J135" s="75">
        <f t="shared" si="14"/>
        <v>0</v>
      </c>
      <c r="K135" s="76">
        <f t="shared" si="15"/>
        <v>0</v>
      </c>
    </row>
    <row r="136" spans="1:11" ht="25.5">
      <c r="A136" s="114" t="s">
        <v>299</v>
      </c>
      <c r="B136" s="97" t="s">
        <v>47</v>
      </c>
      <c r="C136" s="98"/>
      <c r="D136" s="71" t="s">
        <v>28</v>
      </c>
      <c r="E136" s="71" t="s">
        <v>28</v>
      </c>
      <c r="F136" s="73" t="s">
        <v>300</v>
      </c>
      <c r="G136" s="72" t="s">
        <v>67</v>
      </c>
      <c r="H136" s="105">
        <v>411</v>
      </c>
      <c r="I136" s="189"/>
      <c r="J136" s="75">
        <f t="shared" si="14"/>
        <v>0</v>
      </c>
      <c r="K136" s="76">
        <f t="shared" si="15"/>
        <v>0</v>
      </c>
    </row>
    <row r="137" spans="1:11" ht="25.5">
      <c r="A137" s="114" t="s">
        <v>301</v>
      </c>
      <c r="B137" s="97" t="s">
        <v>47</v>
      </c>
      <c r="C137" s="98"/>
      <c r="D137" s="71" t="s">
        <v>28</v>
      </c>
      <c r="E137" s="71" t="s">
        <v>28</v>
      </c>
      <c r="F137" s="73" t="s">
        <v>302</v>
      </c>
      <c r="G137" s="72" t="s">
        <v>67</v>
      </c>
      <c r="H137" s="105">
        <v>938</v>
      </c>
      <c r="I137" s="189"/>
      <c r="J137" s="75">
        <f t="shared" si="14"/>
        <v>0</v>
      </c>
      <c r="K137" s="76">
        <f t="shared" si="15"/>
        <v>0</v>
      </c>
    </row>
    <row r="138" spans="1:11" ht="25.5">
      <c r="A138" s="114" t="s">
        <v>303</v>
      </c>
      <c r="B138" s="97" t="s">
        <v>47</v>
      </c>
      <c r="C138" s="98"/>
      <c r="D138" s="71" t="s">
        <v>28</v>
      </c>
      <c r="E138" s="71" t="s">
        <v>28</v>
      </c>
      <c r="F138" s="73" t="s">
        <v>304</v>
      </c>
      <c r="G138" s="72" t="s">
        <v>67</v>
      </c>
      <c r="H138" s="105">
        <v>336.8</v>
      </c>
      <c r="I138" s="189"/>
      <c r="J138" s="75">
        <f t="shared" si="14"/>
        <v>0</v>
      </c>
      <c r="K138" s="76">
        <f t="shared" si="15"/>
        <v>0</v>
      </c>
    </row>
    <row r="139" spans="1:11">
      <c r="A139" s="222" t="s">
        <v>305</v>
      </c>
      <c r="B139" s="223"/>
      <c r="C139" s="224"/>
      <c r="D139" s="223"/>
      <c r="E139" s="223"/>
      <c r="F139" s="225" t="s">
        <v>306</v>
      </c>
      <c r="G139" s="223"/>
      <c r="H139" s="226" t="s">
        <v>110</v>
      </c>
      <c r="I139" s="227"/>
      <c r="J139" s="228"/>
      <c r="K139" s="229">
        <f>SUBTOTAL(9,K140:K149)</f>
        <v>0</v>
      </c>
    </row>
    <row r="140" spans="1:11" ht="38.25">
      <c r="A140" s="114" t="s">
        <v>307</v>
      </c>
      <c r="B140" s="71" t="s">
        <v>62</v>
      </c>
      <c r="C140" s="72"/>
      <c r="D140" s="71" t="s">
        <v>28</v>
      </c>
      <c r="E140" s="71" t="s">
        <v>28</v>
      </c>
      <c r="F140" s="73" t="s">
        <v>308</v>
      </c>
      <c r="G140" s="71" t="s">
        <v>64</v>
      </c>
      <c r="H140" s="105">
        <v>1680.03</v>
      </c>
      <c r="I140" s="188"/>
      <c r="J140" s="75">
        <f t="shared" ref="J140:J149" si="16">ROUND(I140*$K$3,2)+I140</f>
        <v>0</v>
      </c>
      <c r="K140" s="76">
        <f t="shared" ref="K140:K149" si="17">ROUND(H140*J140,2)</f>
        <v>0</v>
      </c>
    </row>
    <row r="141" spans="1:11" ht="38.25">
      <c r="A141" s="114" t="s">
        <v>309</v>
      </c>
      <c r="B141" s="97" t="s">
        <v>47</v>
      </c>
      <c r="C141" s="101"/>
      <c r="D141" s="97" t="s">
        <v>28</v>
      </c>
      <c r="E141" s="97" t="s">
        <v>28</v>
      </c>
      <c r="F141" s="102" t="s">
        <v>310</v>
      </c>
      <c r="G141" s="97" t="s">
        <v>64</v>
      </c>
      <c r="H141" s="105">
        <v>33600.620000000003</v>
      </c>
      <c r="I141" s="189"/>
      <c r="J141" s="75">
        <f t="shared" si="16"/>
        <v>0</v>
      </c>
      <c r="K141" s="104">
        <f t="shared" si="17"/>
        <v>0</v>
      </c>
    </row>
    <row r="142" spans="1:11">
      <c r="A142" s="114" t="s">
        <v>311</v>
      </c>
      <c r="B142" s="97" t="s">
        <v>62</v>
      </c>
      <c r="C142" s="101"/>
      <c r="D142" s="97" t="s">
        <v>28</v>
      </c>
      <c r="E142" s="97" t="s">
        <v>28</v>
      </c>
      <c r="F142" s="102" t="s">
        <v>312</v>
      </c>
      <c r="G142" s="97" t="s">
        <v>64</v>
      </c>
      <c r="H142" s="105">
        <v>33600.620000000003</v>
      </c>
      <c r="I142" s="188"/>
      <c r="J142" s="103">
        <f t="shared" si="16"/>
        <v>0</v>
      </c>
      <c r="K142" s="104">
        <f t="shared" si="17"/>
        <v>0</v>
      </c>
    </row>
    <row r="143" spans="1:11" ht="25.5">
      <c r="A143" s="114" t="s">
        <v>313</v>
      </c>
      <c r="B143" s="97" t="s">
        <v>62</v>
      </c>
      <c r="C143" s="101"/>
      <c r="D143" s="97" t="s">
        <v>28</v>
      </c>
      <c r="E143" s="97" t="s">
        <v>28</v>
      </c>
      <c r="F143" s="102" t="s">
        <v>314</v>
      </c>
      <c r="G143" s="97" t="s">
        <v>64</v>
      </c>
      <c r="H143" s="105">
        <v>33600.620000000003</v>
      </c>
      <c r="I143" s="188"/>
      <c r="J143" s="103">
        <f t="shared" si="16"/>
        <v>0</v>
      </c>
      <c r="K143" s="104">
        <f t="shared" si="17"/>
        <v>0</v>
      </c>
    </row>
    <row r="144" spans="1:11" ht="51">
      <c r="A144" s="114" t="s">
        <v>315</v>
      </c>
      <c r="B144" s="97" t="s">
        <v>47</v>
      </c>
      <c r="C144" s="101"/>
      <c r="D144" s="97" t="s">
        <v>28</v>
      </c>
      <c r="E144" s="97" t="s">
        <v>28</v>
      </c>
      <c r="F144" s="102" t="s">
        <v>316</v>
      </c>
      <c r="G144" s="97" t="s">
        <v>96</v>
      </c>
      <c r="H144" s="105">
        <v>6720.12</v>
      </c>
      <c r="I144" s="188"/>
      <c r="J144" s="103">
        <f t="shared" si="16"/>
        <v>0</v>
      </c>
      <c r="K144" s="104">
        <f t="shared" si="17"/>
        <v>0</v>
      </c>
    </row>
    <row r="145" spans="1:11" ht="38.25">
      <c r="A145" s="114" t="s">
        <v>317</v>
      </c>
      <c r="B145" s="109" t="s">
        <v>62</v>
      </c>
      <c r="C145" s="101"/>
      <c r="D145" s="97" t="s">
        <v>28</v>
      </c>
      <c r="E145" s="97" t="s">
        <v>28</v>
      </c>
      <c r="F145" s="102" t="s">
        <v>318</v>
      </c>
      <c r="G145" s="97" t="s">
        <v>319</v>
      </c>
      <c r="H145" s="105">
        <v>4032.07</v>
      </c>
      <c r="I145" s="189"/>
      <c r="J145" s="103">
        <f t="shared" si="16"/>
        <v>0</v>
      </c>
      <c r="K145" s="104">
        <f t="shared" si="17"/>
        <v>0</v>
      </c>
    </row>
    <row r="146" spans="1:11" ht="25.5">
      <c r="A146" s="114" t="s">
        <v>320</v>
      </c>
      <c r="B146" s="109" t="s">
        <v>62</v>
      </c>
      <c r="C146" s="101"/>
      <c r="D146" s="97" t="s">
        <v>28</v>
      </c>
      <c r="E146" s="97" t="s">
        <v>28</v>
      </c>
      <c r="F146" s="102" t="s">
        <v>321</v>
      </c>
      <c r="G146" s="97" t="s">
        <v>99</v>
      </c>
      <c r="H146" s="105">
        <v>25200.46</v>
      </c>
      <c r="I146" s="189"/>
      <c r="J146" s="103">
        <f t="shared" si="16"/>
        <v>0</v>
      </c>
      <c r="K146" s="104">
        <f t="shared" si="17"/>
        <v>0</v>
      </c>
    </row>
    <row r="147" spans="1:11" ht="25.5">
      <c r="A147" s="114" t="s">
        <v>322</v>
      </c>
      <c r="B147" s="71" t="s">
        <v>62</v>
      </c>
      <c r="C147" s="98"/>
      <c r="D147" s="71" t="s">
        <v>28</v>
      </c>
      <c r="E147" s="71" t="s">
        <v>28</v>
      </c>
      <c r="F147" s="73" t="s">
        <v>150</v>
      </c>
      <c r="G147" s="71" t="s">
        <v>96</v>
      </c>
      <c r="H147" s="105">
        <v>8855.39</v>
      </c>
      <c r="I147" s="188"/>
      <c r="J147" s="75">
        <f t="shared" si="16"/>
        <v>0</v>
      </c>
      <c r="K147" s="76">
        <f t="shared" si="17"/>
        <v>0</v>
      </c>
    </row>
    <row r="148" spans="1:11" ht="38.25">
      <c r="A148" s="114" t="s">
        <v>323</v>
      </c>
      <c r="B148" s="71" t="s">
        <v>62</v>
      </c>
      <c r="C148" s="90"/>
      <c r="D148" s="71" t="s">
        <v>28</v>
      </c>
      <c r="E148" s="71" t="s">
        <v>28</v>
      </c>
      <c r="F148" s="73" t="s">
        <v>98</v>
      </c>
      <c r="G148" s="71" t="s">
        <v>99</v>
      </c>
      <c r="H148" s="105">
        <v>132830.88</v>
      </c>
      <c r="I148" s="188"/>
      <c r="J148" s="75">
        <f t="shared" si="16"/>
        <v>0</v>
      </c>
      <c r="K148" s="76">
        <f t="shared" si="17"/>
        <v>0</v>
      </c>
    </row>
    <row r="149" spans="1:11" ht="25.5">
      <c r="A149" s="114" t="s">
        <v>324</v>
      </c>
      <c r="B149" s="109" t="s">
        <v>62</v>
      </c>
      <c r="C149" s="101"/>
      <c r="D149" s="97" t="s">
        <v>28</v>
      </c>
      <c r="E149" s="97" t="s">
        <v>28</v>
      </c>
      <c r="F149" s="102" t="s">
        <v>153</v>
      </c>
      <c r="G149" s="97" t="s">
        <v>96</v>
      </c>
      <c r="H149" s="105">
        <v>8855.39</v>
      </c>
      <c r="I149" s="189"/>
      <c r="J149" s="103">
        <f t="shared" si="16"/>
        <v>0</v>
      </c>
      <c r="K149" s="104">
        <f t="shared" si="17"/>
        <v>0</v>
      </c>
    </row>
    <row r="150" spans="1:11">
      <c r="A150" s="216" t="s">
        <v>7</v>
      </c>
      <c r="B150" s="217"/>
      <c r="C150" s="217"/>
      <c r="D150" s="217"/>
      <c r="E150" s="217"/>
      <c r="F150" s="218" t="s">
        <v>325</v>
      </c>
      <c r="G150" s="217"/>
      <c r="H150" s="78"/>
      <c r="I150" s="219"/>
      <c r="J150" s="220"/>
      <c r="K150" s="221">
        <f>SUBTOTAL(9,K151:K186)</f>
        <v>0</v>
      </c>
    </row>
    <row r="151" spans="1:11">
      <c r="A151" s="222" t="s">
        <v>326</v>
      </c>
      <c r="B151" s="223"/>
      <c r="C151" s="224"/>
      <c r="D151" s="223"/>
      <c r="E151" s="223"/>
      <c r="F151" s="225" t="s">
        <v>158</v>
      </c>
      <c r="G151" s="223"/>
      <c r="H151" s="226"/>
      <c r="I151" s="227"/>
      <c r="J151" s="228"/>
      <c r="K151" s="229">
        <f>SUBTOTAL(9,K152:K153)</f>
        <v>0</v>
      </c>
    </row>
    <row r="152" spans="1:11" ht="89.25">
      <c r="A152" s="115" t="s">
        <v>327</v>
      </c>
      <c r="B152" s="97" t="s">
        <v>62</v>
      </c>
      <c r="C152" s="116"/>
      <c r="D152" s="71" t="s">
        <v>28</v>
      </c>
      <c r="E152" s="71" t="s">
        <v>28</v>
      </c>
      <c r="F152" s="73" t="s">
        <v>328</v>
      </c>
      <c r="G152" s="71" t="s">
        <v>49</v>
      </c>
      <c r="H152" s="105">
        <v>6096</v>
      </c>
      <c r="I152" s="189"/>
      <c r="J152" s="75">
        <f>ROUND(I152*$K$3,2)+I152</f>
        <v>0</v>
      </c>
      <c r="K152" s="76">
        <f>ROUND(H152*J152,2)</f>
        <v>0</v>
      </c>
    </row>
    <row r="153" spans="1:11" ht="89.25">
      <c r="A153" s="115" t="s">
        <v>329</v>
      </c>
      <c r="B153" s="97" t="s">
        <v>62</v>
      </c>
      <c r="C153" s="116"/>
      <c r="D153" s="71" t="s">
        <v>28</v>
      </c>
      <c r="E153" s="71" t="s">
        <v>28</v>
      </c>
      <c r="F153" s="73" t="s">
        <v>330</v>
      </c>
      <c r="G153" s="71" t="s">
        <v>49</v>
      </c>
      <c r="H153" s="105">
        <v>668</v>
      </c>
      <c r="I153" s="189"/>
      <c r="J153" s="75">
        <f>ROUND(I153*$K$3,2)+I153</f>
        <v>0</v>
      </c>
      <c r="K153" s="76">
        <f>ROUND(H153*J153,2)</f>
        <v>0</v>
      </c>
    </row>
    <row r="154" spans="1:11">
      <c r="A154" s="222" t="s">
        <v>331</v>
      </c>
      <c r="B154" s="223"/>
      <c r="C154" s="224"/>
      <c r="D154" s="223"/>
      <c r="E154" s="223"/>
      <c r="F154" s="225" t="s">
        <v>199</v>
      </c>
      <c r="G154" s="223"/>
      <c r="H154" s="226"/>
      <c r="I154" s="227"/>
      <c r="J154" s="228"/>
      <c r="K154" s="229">
        <f>SUBTOTAL(9,K155:K160)</f>
        <v>0</v>
      </c>
    </row>
    <row r="155" spans="1:11" ht="25.5">
      <c r="A155" s="114" t="s">
        <v>332</v>
      </c>
      <c r="B155" s="71" t="s">
        <v>62</v>
      </c>
      <c r="C155" s="117"/>
      <c r="D155" s="71" t="s">
        <v>28</v>
      </c>
      <c r="E155" s="71" t="s">
        <v>30</v>
      </c>
      <c r="F155" s="73" t="s">
        <v>333</v>
      </c>
      <c r="G155" s="71" t="s">
        <v>222</v>
      </c>
      <c r="H155" s="105">
        <v>156</v>
      </c>
      <c r="I155" s="187"/>
      <c r="J155" s="75">
        <f t="shared" ref="J155:J160" si="18">ROUND(I155*$K$3,2)+I155</f>
        <v>0</v>
      </c>
      <c r="K155" s="76">
        <f t="shared" ref="K155:K160" si="19">ROUND(H155*J155,2)</f>
        <v>0</v>
      </c>
    </row>
    <row r="156" spans="1:11" ht="25.5">
      <c r="A156" s="114" t="s">
        <v>334</v>
      </c>
      <c r="B156" s="71" t="s">
        <v>335</v>
      </c>
      <c r="C156" s="117"/>
      <c r="D156" s="71" t="s">
        <v>28</v>
      </c>
      <c r="E156" s="71" t="s">
        <v>30</v>
      </c>
      <c r="F156" s="73" t="s">
        <v>336</v>
      </c>
      <c r="G156" s="71" t="s">
        <v>49</v>
      </c>
      <c r="H156" s="105">
        <v>152</v>
      </c>
      <c r="I156" s="187"/>
      <c r="J156" s="75">
        <f t="shared" si="18"/>
        <v>0</v>
      </c>
      <c r="K156" s="76">
        <f t="shared" si="19"/>
        <v>0</v>
      </c>
    </row>
    <row r="157" spans="1:11" ht="25.5">
      <c r="A157" s="114" t="s">
        <v>337</v>
      </c>
      <c r="B157" s="71" t="s">
        <v>62</v>
      </c>
      <c r="C157" s="117"/>
      <c r="D157" s="71" t="s">
        <v>28</v>
      </c>
      <c r="E157" s="71" t="s">
        <v>30</v>
      </c>
      <c r="F157" s="73" t="s">
        <v>338</v>
      </c>
      <c r="G157" s="71" t="s">
        <v>222</v>
      </c>
      <c r="H157" s="105">
        <v>114</v>
      </c>
      <c r="I157" s="187"/>
      <c r="J157" s="75">
        <f t="shared" si="18"/>
        <v>0</v>
      </c>
      <c r="K157" s="76">
        <f t="shared" si="19"/>
        <v>0</v>
      </c>
    </row>
    <row r="158" spans="1:11" ht="25.5">
      <c r="A158" s="114" t="s">
        <v>339</v>
      </c>
      <c r="B158" s="98" t="s">
        <v>335</v>
      </c>
      <c r="C158" s="98"/>
      <c r="D158" s="71" t="s">
        <v>28</v>
      </c>
      <c r="E158" s="71" t="s">
        <v>30</v>
      </c>
      <c r="F158" s="73" t="s">
        <v>340</v>
      </c>
      <c r="G158" s="71" t="s">
        <v>49</v>
      </c>
      <c r="H158" s="105">
        <v>55</v>
      </c>
      <c r="I158" s="189"/>
      <c r="J158" s="75">
        <f t="shared" si="18"/>
        <v>0</v>
      </c>
      <c r="K158" s="76">
        <f t="shared" si="19"/>
        <v>0</v>
      </c>
    </row>
    <row r="159" spans="1:11" ht="25.5">
      <c r="A159" s="114" t="s">
        <v>341</v>
      </c>
      <c r="B159" s="98" t="s">
        <v>335</v>
      </c>
      <c r="C159" s="98"/>
      <c r="D159" s="71" t="s">
        <v>28</v>
      </c>
      <c r="E159" s="71" t="s">
        <v>30</v>
      </c>
      <c r="F159" s="73" t="s">
        <v>342</v>
      </c>
      <c r="G159" s="71" t="s">
        <v>49</v>
      </c>
      <c r="H159" s="105">
        <v>62</v>
      </c>
      <c r="I159" s="189"/>
      <c r="J159" s="75">
        <f t="shared" si="18"/>
        <v>0</v>
      </c>
      <c r="K159" s="76">
        <f t="shared" si="19"/>
        <v>0</v>
      </c>
    </row>
    <row r="160" spans="1:11" ht="25.5">
      <c r="A160" s="114" t="s">
        <v>343</v>
      </c>
      <c r="B160" s="71" t="s">
        <v>62</v>
      </c>
      <c r="C160" s="118"/>
      <c r="D160" s="71" t="s">
        <v>28</v>
      </c>
      <c r="E160" s="71" t="s">
        <v>30</v>
      </c>
      <c r="F160" s="73" t="s">
        <v>344</v>
      </c>
      <c r="G160" s="71" t="s">
        <v>222</v>
      </c>
      <c r="H160" s="105">
        <v>6764</v>
      </c>
      <c r="I160" s="187"/>
      <c r="J160" s="75">
        <f t="shared" si="18"/>
        <v>0</v>
      </c>
      <c r="K160" s="76">
        <f t="shared" si="19"/>
        <v>0</v>
      </c>
    </row>
    <row r="161" spans="1:11">
      <c r="A161" s="222" t="s">
        <v>345</v>
      </c>
      <c r="B161" s="223"/>
      <c r="C161" s="224"/>
      <c r="D161" s="223"/>
      <c r="E161" s="223"/>
      <c r="F161" s="225" t="s">
        <v>346</v>
      </c>
      <c r="G161" s="223"/>
      <c r="H161" s="226"/>
      <c r="I161" s="227"/>
      <c r="J161" s="228"/>
      <c r="K161" s="229">
        <f>SUBTOTAL(9,K162:K166)</f>
        <v>0</v>
      </c>
    </row>
    <row r="162" spans="1:11" ht="25.5">
      <c r="A162" s="114" t="s">
        <v>347</v>
      </c>
      <c r="B162" s="72" t="s">
        <v>348</v>
      </c>
      <c r="C162" s="72"/>
      <c r="D162" s="71" t="s">
        <v>28</v>
      </c>
      <c r="E162" s="71" t="s">
        <v>28</v>
      </c>
      <c r="F162" s="73" t="s">
        <v>349</v>
      </c>
      <c r="G162" s="71" t="s">
        <v>49</v>
      </c>
      <c r="H162" s="105">
        <v>156</v>
      </c>
      <c r="I162" s="187"/>
      <c r="J162" s="75">
        <f>ROUND(I162*$K$3,2)+I162</f>
        <v>0</v>
      </c>
      <c r="K162" s="76">
        <f>ROUND(H162*J162,2)</f>
        <v>0</v>
      </c>
    </row>
    <row r="163" spans="1:11" ht="25.5">
      <c r="A163" s="114" t="s">
        <v>350</v>
      </c>
      <c r="B163" s="72" t="s">
        <v>348</v>
      </c>
      <c r="C163" s="72"/>
      <c r="D163" s="71" t="s">
        <v>28</v>
      </c>
      <c r="E163" s="71" t="s">
        <v>28</v>
      </c>
      <c r="F163" s="73" t="s">
        <v>351</v>
      </c>
      <c r="G163" s="71" t="s">
        <v>49</v>
      </c>
      <c r="H163" s="105">
        <v>152</v>
      </c>
      <c r="I163" s="187"/>
      <c r="J163" s="75">
        <f>ROUND(I163*$K$3,2)+I163</f>
        <v>0</v>
      </c>
      <c r="K163" s="76">
        <f>ROUND(H163*J163,2)</f>
        <v>0</v>
      </c>
    </row>
    <row r="164" spans="1:11" ht="25.5">
      <c r="A164" s="114" t="s">
        <v>352</v>
      </c>
      <c r="B164" s="72" t="s">
        <v>348</v>
      </c>
      <c r="C164" s="72"/>
      <c r="D164" s="71" t="s">
        <v>28</v>
      </c>
      <c r="E164" s="71" t="s">
        <v>28</v>
      </c>
      <c r="F164" s="73" t="s">
        <v>353</v>
      </c>
      <c r="G164" s="71" t="s">
        <v>49</v>
      </c>
      <c r="H164" s="105">
        <v>114</v>
      </c>
      <c r="I164" s="187"/>
      <c r="J164" s="75">
        <f>ROUND(I164*$K$3,2)+I164</f>
        <v>0</v>
      </c>
      <c r="K164" s="76">
        <f>ROUND(H164*J164,2)</f>
        <v>0</v>
      </c>
    </row>
    <row r="165" spans="1:11" ht="25.5">
      <c r="A165" s="114" t="s">
        <v>354</v>
      </c>
      <c r="B165" s="72" t="s">
        <v>348</v>
      </c>
      <c r="C165" s="72"/>
      <c r="D165" s="71" t="s">
        <v>28</v>
      </c>
      <c r="E165" s="71" t="s">
        <v>28</v>
      </c>
      <c r="F165" s="73" t="s">
        <v>340</v>
      </c>
      <c r="G165" s="71" t="s">
        <v>49</v>
      </c>
      <c r="H165" s="105">
        <v>55</v>
      </c>
      <c r="I165" s="187"/>
      <c r="J165" s="75">
        <f>ROUND(I165*$K$3,2)+I165</f>
        <v>0</v>
      </c>
      <c r="K165" s="76">
        <f>ROUND(H165*J165,2)</f>
        <v>0</v>
      </c>
    </row>
    <row r="166" spans="1:11" ht="25.5">
      <c r="A166" s="114" t="s">
        <v>355</v>
      </c>
      <c r="B166" s="72" t="s">
        <v>348</v>
      </c>
      <c r="C166" s="72"/>
      <c r="D166" s="71" t="s">
        <v>28</v>
      </c>
      <c r="E166" s="71" t="s">
        <v>28</v>
      </c>
      <c r="F166" s="73" t="s">
        <v>342</v>
      </c>
      <c r="G166" s="71" t="s">
        <v>49</v>
      </c>
      <c r="H166" s="105">
        <v>62</v>
      </c>
      <c r="I166" s="187"/>
      <c r="J166" s="75">
        <f>ROUND(I166*$K$3,2)+I166</f>
        <v>0</v>
      </c>
      <c r="K166" s="76">
        <f>ROUND(H166*J166,2)</f>
        <v>0</v>
      </c>
    </row>
    <row r="167" spans="1:11" ht="25.5">
      <c r="A167" s="222" t="s">
        <v>356</v>
      </c>
      <c r="B167" s="223"/>
      <c r="C167" s="224"/>
      <c r="D167" s="223"/>
      <c r="E167" s="223"/>
      <c r="F167" s="225" t="s">
        <v>357</v>
      </c>
      <c r="G167" s="223"/>
      <c r="H167" s="226"/>
      <c r="I167" s="227"/>
      <c r="J167" s="228"/>
      <c r="K167" s="229">
        <f>SUBTOTAL(9,K168:K178)</f>
        <v>0</v>
      </c>
    </row>
    <row r="168" spans="1:11">
      <c r="A168" s="114" t="s">
        <v>358</v>
      </c>
      <c r="B168" s="97" t="s">
        <v>47</v>
      </c>
      <c r="C168" s="72"/>
      <c r="D168" s="71" t="s">
        <v>28</v>
      </c>
      <c r="E168" s="71" t="s">
        <v>28</v>
      </c>
      <c r="F168" s="73" t="s">
        <v>359</v>
      </c>
      <c r="G168" s="71" t="s">
        <v>96</v>
      </c>
      <c r="H168" s="105">
        <v>432.89</v>
      </c>
      <c r="I168" s="187"/>
      <c r="J168" s="75">
        <f>ROUND(I168*$K$3,2)+I168</f>
        <v>0</v>
      </c>
      <c r="K168" s="76">
        <f>ROUND(H168*J168,2)</f>
        <v>0</v>
      </c>
    </row>
    <row r="169" spans="1:11" ht="38.25">
      <c r="A169" s="114" t="s">
        <v>360</v>
      </c>
      <c r="B169" s="71" t="s">
        <v>62</v>
      </c>
      <c r="C169" s="72"/>
      <c r="D169" s="71" t="s">
        <v>28</v>
      </c>
      <c r="E169" s="71" t="s">
        <v>28</v>
      </c>
      <c r="F169" s="73" t="s">
        <v>308</v>
      </c>
      <c r="G169" s="71" t="s">
        <v>64</v>
      </c>
      <c r="H169" s="105">
        <v>12986.88</v>
      </c>
      <c r="I169" s="187"/>
      <c r="J169" s="75">
        <f>ROUND(I169*$K$3,2)+I169</f>
        <v>0</v>
      </c>
      <c r="K169" s="76">
        <f>ROUND(H169*J169,2)</f>
        <v>0</v>
      </c>
    </row>
    <row r="170" spans="1:11" ht="51">
      <c r="A170" s="114" t="s">
        <v>361</v>
      </c>
      <c r="B170" s="71" t="s">
        <v>62</v>
      </c>
      <c r="C170" s="119"/>
      <c r="D170" s="71" t="s">
        <v>28</v>
      </c>
      <c r="E170" s="71" t="s">
        <v>28</v>
      </c>
      <c r="F170" s="73" t="s">
        <v>362</v>
      </c>
      <c r="G170" s="71" t="s">
        <v>64</v>
      </c>
      <c r="H170" s="105">
        <v>8657.92</v>
      </c>
      <c r="I170" s="187"/>
      <c r="J170" s="75">
        <f t="shared" ref="J170:J176" si="20">ROUND(I170*$K$3,2)+I170</f>
        <v>0</v>
      </c>
      <c r="K170" s="76">
        <f t="shared" ref="K170:K176" si="21">ROUND(H170*J170,2)</f>
        <v>0</v>
      </c>
    </row>
    <row r="171" spans="1:11" ht="38.25">
      <c r="A171" s="114" t="s">
        <v>363</v>
      </c>
      <c r="B171" s="97" t="s">
        <v>47</v>
      </c>
      <c r="C171" s="101"/>
      <c r="D171" s="97" t="s">
        <v>28</v>
      </c>
      <c r="E171" s="97" t="s">
        <v>28</v>
      </c>
      <c r="F171" s="102" t="s">
        <v>310</v>
      </c>
      <c r="G171" s="97" t="s">
        <v>64</v>
      </c>
      <c r="H171" s="120">
        <v>12986.88</v>
      </c>
      <c r="I171" s="190"/>
      <c r="J171" s="75">
        <f t="shared" si="20"/>
        <v>0</v>
      </c>
      <c r="K171" s="104">
        <f t="shared" si="21"/>
        <v>0</v>
      </c>
    </row>
    <row r="172" spans="1:11" ht="38.25">
      <c r="A172" s="114" t="s">
        <v>364</v>
      </c>
      <c r="B172" s="109" t="s">
        <v>62</v>
      </c>
      <c r="C172" s="101"/>
      <c r="D172" s="97" t="s">
        <v>28</v>
      </c>
      <c r="E172" s="97" t="s">
        <v>28</v>
      </c>
      <c r="F172" s="102" t="s">
        <v>318</v>
      </c>
      <c r="G172" s="97" t="s">
        <v>319</v>
      </c>
      <c r="H172" s="120">
        <v>935.05</v>
      </c>
      <c r="I172" s="190"/>
      <c r="J172" s="103">
        <f t="shared" si="20"/>
        <v>0</v>
      </c>
      <c r="K172" s="104">
        <f t="shared" si="21"/>
        <v>0</v>
      </c>
    </row>
    <row r="173" spans="1:11" ht="25.5">
      <c r="A173" s="114" t="s">
        <v>365</v>
      </c>
      <c r="B173" s="109" t="s">
        <v>62</v>
      </c>
      <c r="C173" s="101"/>
      <c r="D173" s="97" t="s">
        <v>28</v>
      </c>
      <c r="E173" s="97" t="s">
        <v>28</v>
      </c>
      <c r="F173" s="102" t="s">
        <v>321</v>
      </c>
      <c r="G173" s="97" t="s">
        <v>99</v>
      </c>
      <c r="H173" s="120">
        <v>3896.06</v>
      </c>
      <c r="I173" s="190"/>
      <c r="J173" s="103">
        <f t="shared" si="20"/>
        <v>0</v>
      </c>
      <c r="K173" s="104">
        <f t="shared" si="21"/>
        <v>0</v>
      </c>
    </row>
    <row r="174" spans="1:11" ht="63.75">
      <c r="A174" s="114" t="s">
        <v>366</v>
      </c>
      <c r="B174" s="71" t="s">
        <v>62</v>
      </c>
      <c r="C174" s="98"/>
      <c r="D174" s="71" t="s">
        <v>28</v>
      </c>
      <c r="E174" s="71" t="s">
        <v>28</v>
      </c>
      <c r="F174" s="73" t="s">
        <v>367</v>
      </c>
      <c r="G174" s="98" t="s">
        <v>67</v>
      </c>
      <c r="H174" s="105">
        <v>2705.6</v>
      </c>
      <c r="I174" s="187"/>
      <c r="J174" s="75">
        <f t="shared" si="20"/>
        <v>0</v>
      </c>
      <c r="K174" s="76">
        <f t="shared" si="21"/>
        <v>0</v>
      </c>
    </row>
    <row r="175" spans="1:11" ht="38.25">
      <c r="A175" s="114" t="s">
        <v>368</v>
      </c>
      <c r="B175" s="71" t="s">
        <v>62</v>
      </c>
      <c r="C175" s="98"/>
      <c r="D175" s="71" t="s">
        <v>28</v>
      </c>
      <c r="E175" s="71" t="s">
        <v>28</v>
      </c>
      <c r="F175" s="73" t="s">
        <v>369</v>
      </c>
      <c r="G175" s="98" t="s">
        <v>67</v>
      </c>
      <c r="H175" s="105">
        <v>2705.6</v>
      </c>
      <c r="I175" s="187"/>
      <c r="J175" s="75">
        <f t="shared" si="20"/>
        <v>0</v>
      </c>
      <c r="K175" s="76">
        <f t="shared" si="21"/>
        <v>0</v>
      </c>
    </row>
    <row r="176" spans="1:11">
      <c r="A176" s="114" t="s">
        <v>370</v>
      </c>
      <c r="B176" s="97" t="s">
        <v>47</v>
      </c>
      <c r="C176" s="72"/>
      <c r="D176" s="71" t="s">
        <v>28</v>
      </c>
      <c r="E176" s="71" t="s">
        <v>28</v>
      </c>
      <c r="F176" s="73" t="s">
        <v>371</v>
      </c>
      <c r="G176" s="71" t="s">
        <v>49</v>
      </c>
      <c r="H176" s="105">
        <v>1200</v>
      </c>
      <c r="I176" s="189"/>
      <c r="J176" s="75">
        <f t="shared" si="20"/>
        <v>0</v>
      </c>
      <c r="K176" s="76">
        <f t="shared" si="21"/>
        <v>0</v>
      </c>
    </row>
    <row r="177" spans="1:11">
      <c r="A177" s="114" t="s">
        <v>372</v>
      </c>
      <c r="B177" s="109" t="s">
        <v>62</v>
      </c>
      <c r="C177" s="101"/>
      <c r="D177" s="97" t="s">
        <v>28</v>
      </c>
      <c r="E177" s="97" t="s">
        <v>28</v>
      </c>
      <c r="F177" s="102" t="s">
        <v>312</v>
      </c>
      <c r="G177" s="97" t="s">
        <v>64</v>
      </c>
      <c r="H177" s="120">
        <v>12986.88</v>
      </c>
      <c r="I177" s="190"/>
      <c r="J177" s="103">
        <f>ROUND(I177*$K$3,2)+I177</f>
        <v>0</v>
      </c>
      <c r="K177" s="104">
        <f>ROUND(H177*J177,2)</f>
        <v>0</v>
      </c>
    </row>
    <row r="178" spans="1:11" ht="25.5">
      <c r="A178" s="114" t="s">
        <v>373</v>
      </c>
      <c r="B178" s="109" t="s">
        <v>62</v>
      </c>
      <c r="C178" s="101"/>
      <c r="D178" s="97" t="s">
        <v>28</v>
      </c>
      <c r="E178" s="97" t="s">
        <v>28</v>
      </c>
      <c r="F178" s="102" t="s">
        <v>314</v>
      </c>
      <c r="G178" s="97" t="s">
        <v>64</v>
      </c>
      <c r="H178" s="120">
        <v>12986.88</v>
      </c>
      <c r="I178" s="190"/>
      <c r="J178" s="103">
        <f>ROUND(I178*$K$3,2)+I178</f>
        <v>0</v>
      </c>
      <c r="K178" s="104">
        <f>ROUND(H178*J178,2)</f>
        <v>0</v>
      </c>
    </row>
    <row r="179" spans="1:11">
      <c r="A179" s="222" t="s">
        <v>374</v>
      </c>
      <c r="B179" s="223"/>
      <c r="C179" s="224"/>
      <c r="D179" s="223"/>
      <c r="E179" s="223"/>
      <c r="F179" s="225" t="s">
        <v>272</v>
      </c>
      <c r="G179" s="223"/>
      <c r="H179" s="226" t="s">
        <v>110</v>
      </c>
      <c r="I179" s="227"/>
      <c r="J179" s="228"/>
      <c r="K179" s="229">
        <f>SUBTOTAL(9,K180:K180)</f>
        <v>0</v>
      </c>
    </row>
    <row r="180" spans="1:11">
      <c r="A180" s="114" t="s">
        <v>375</v>
      </c>
      <c r="B180" s="71" t="s">
        <v>47</v>
      </c>
      <c r="C180" s="71"/>
      <c r="D180" s="71" t="s">
        <v>28</v>
      </c>
      <c r="E180" s="71" t="s">
        <v>28</v>
      </c>
      <c r="F180" s="73" t="s">
        <v>376</v>
      </c>
      <c r="G180" s="71" t="s">
        <v>67</v>
      </c>
      <c r="H180" s="105">
        <v>52776</v>
      </c>
      <c r="I180" s="187"/>
      <c r="J180" s="75">
        <f>ROUND(I180*$K$3,2)+I180</f>
        <v>0</v>
      </c>
      <c r="K180" s="76">
        <f>ROUND(H180*J180,2)</f>
        <v>0</v>
      </c>
    </row>
    <row r="181" spans="1:11">
      <c r="A181" s="222" t="s">
        <v>377</v>
      </c>
      <c r="B181" s="223"/>
      <c r="C181" s="224"/>
      <c r="D181" s="223"/>
      <c r="E181" s="223"/>
      <c r="F181" s="225" t="s">
        <v>378</v>
      </c>
      <c r="G181" s="223"/>
      <c r="H181" s="226"/>
      <c r="I181" s="227"/>
      <c r="J181" s="228"/>
      <c r="K181" s="229">
        <f>SUBTOTAL(9,K182:K184)</f>
        <v>0</v>
      </c>
    </row>
    <row r="182" spans="1:11" ht="25.5">
      <c r="A182" s="121" t="s">
        <v>379</v>
      </c>
      <c r="B182" s="109" t="s">
        <v>62</v>
      </c>
      <c r="C182" s="101"/>
      <c r="D182" s="97" t="s">
        <v>28</v>
      </c>
      <c r="E182" s="97" t="s">
        <v>28</v>
      </c>
      <c r="F182" s="102" t="s">
        <v>150</v>
      </c>
      <c r="G182" s="97" t="s">
        <v>96</v>
      </c>
      <c r="H182" s="105">
        <v>2380.92</v>
      </c>
      <c r="I182" s="189"/>
      <c r="J182" s="103">
        <f>ROUND(I182*$K$3,2)+I182</f>
        <v>0</v>
      </c>
      <c r="K182" s="104">
        <f>ROUND(H182*J182,2)</f>
        <v>0</v>
      </c>
    </row>
    <row r="183" spans="1:11" ht="38.25">
      <c r="A183" s="121" t="s">
        <v>380</v>
      </c>
      <c r="B183" s="109" t="s">
        <v>62</v>
      </c>
      <c r="C183" s="101"/>
      <c r="D183" s="97" t="s">
        <v>28</v>
      </c>
      <c r="E183" s="97" t="s">
        <v>28</v>
      </c>
      <c r="F183" s="73" t="s">
        <v>98</v>
      </c>
      <c r="G183" s="97" t="s">
        <v>99</v>
      </c>
      <c r="H183" s="105">
        <v>23809.200000000001</v>
      </c>
      <c r="I183" s="189"/>
      <c r="J183" s="103">
        <f>ROUND(I183*$K$3,2)+I183</f>
        <v>0</v>
      </c>
      <c r="K183" s="104">
        <f>ROUND(H183*J183,2)</f>
        <v>0</v>
      </c>
    </row>
    <row r="184" spans="1:11" ht="25.5">
      <c r="A184" s="121" t="s">
        <v>381</v>
      </c>
      <c r="B184" s="109" t="s">
        <v>62</v>
      </c>
      <c r="C184" s="101"/>
      <c r="D184" s="97" t="s">
        <v>28</v>
      </c>
      <c r="E184" s="97" t="s">
        <v>28</v>
      </c>
      <c r="F184" s="102" t="s">
        <v>153</v>
      </c>
      <c r="G184" s="97" t="s">
        <v>96</v>
      </c>
      <c r="H184" s="105">
        <v>2380.92</v>
      </c>
      <c r="I184" s="189"/>
      <c r="J184" s="103">
        <f>ROUND(I184*$K$3,2)+I184</f>
        <v>0</v>
      </c>
      <c r="K184" s="104">
        <f>ROUND(H184*J184,2)</f>
        <v>0</v>
      </c>
    </row>
    <row r="185" spans="1:11">
      <c r="A185" s="222" t="s">
        <v>382</v>
      </c>
      <c r="B185" s="223"/>
      <c r="C185" s="224"/>
      <c r="D185" s="223"/>
      <c r="E185" s="223"/>
      <c r="F185" s="225" t="s">
        <v>186</v>
      </c>
      <c r="G185" s="223"/>
      <c r="H185" s="226" t="s">
        <v>110</v>
      </c>
      <c r="I185" s="227"/>
      <c r="J185" s="228"/>
      <c r="K185" s="229">
        <f>SUBTOTAL(9,K186)</f>
        <v>0</v>
      </c>
    </row>
    <row r="186" spans="1:11">
      <c r="A186" s="114" t="s">
        <v>383</v>
      </c>
      <c r="B186" s="71" t="s">
        <v>47</v>
      </c>
      <c r="C186" s="98"/>
      <c r="D186" s="71" t="s">
        <v>28</v>
      </c>
      <c r="E186" s="71" t="s">
        <v>28</v>
      </c>
      <c r="F186" s="73" t="s">
        <v>384</v>
      </c>
      <c r="G186" s="71" t="s">
        <v>49</v>
      </c>
      <c r="H186" s="105">
        <v>6764</v>
      </c>
      <c r="I186" s="187"/>
      <c r="J186" s="75">
        <f>ROUND(I186*$K$3,2)+I186</f>
        <v>0</v>
      </c>
      <c r="K186" s="76">
        <f>ROUND(H186*J186,2)</f>
        <v>0</v>
      </c>
    </row>
    <row r="187" spans="1:11">
      <c r="A187" s="216" t="s">
        <v>8</v>
      </c>
      <c r="B187" s="217"/>
      <c r="C187" s="217"/>
      <c r="D187" s="217"/>
      <c r="E187" s="217"/>
      <c r="F187" s="218" t="s">
        <v>385</v>
      </c>
      <c r="G187" s="217"/>
      <c r="H187" s="78"/>
      <c r="I187" s="219"/>
      <c r="J187" s="220"/>
      <c r="K187" s="221">
        <f>SUBTOTAL(9,K188:K196)</f>
        <v>0</v>
      </c>
    </row>
    <row r="188" spans="1:11">
      <c r="A188" s="222" t="s">
        <v>386</v>
      </c>
      <c r="B188" s="223"/>
      <c r="C188" s="224"/>
      <c r="D188" s="223"/>
      <c r="E188" s="223"/>
      <c r="F188" s="225" t="s">
        <v>158</v>
      </c>
      <c r="G188" s="223"/>
      <c r="H188" s="226" t="s">
        <v>110</v>
      </c>
      <c r="I188" s="227"/>
      <c r="J188" s="228"/>
      <c r="K188" s="229">
        <f>SUBTOTAL(9,K189:K190)</f>
        <v>0</v>
      </c>
    </row>
    <row r="189" spans="1:11" ht="38.25">
      <c r="A189" s="114" t="s">
        <v>387</v>
      </c>
      <c r="B189" s="71" t="s">
        <v>62</v>
      </c>
      <c r="C189" s="98"/>
      <c r="D189" s="71" t="s">
        <v>28</v>
      </c>
      <c r="E189" s="71" t="s">
        <v>28</v>
      </c>
      <c r="F189" s="73" t="s">
        <v>388</v>
      </c>
      <c r="G189" s="71" t="s">
        <v>49</v>
      </c>
      <c r="H189" s="105">
        <v>1015</v>
      </c>
      <c r="I189" s="187"/>
      <c r="J189" s="75">
        <f>ROUND(I189*$K$3,2)+I189</f>
        <v>0</v>
      </c>
      <c r="K189" s="76">
        <f>ROUND(H189*J189,2)</f>
        <v>0</v>
      </c>
    </row>
    <row r="190" spans="1:11" ht="51">
      <c r="A190" s="114" t="s">
        <v>389</v>
      </c>
      <c r="B190" s="97" t="s">
        <v>47</v>
      </c>
      <c r="C190" s="116"/>
      <c r="D190" s="71" t="s">
        <v>28</v>
      </c>
      <c r="E190" s="71" t="s">
        <v>28</v>
      </c>
      <c r="F190" s="73" t="s">
        <v>390</v>
      </c>
      <c r="G190" s="71" t="s">
        <v>49</v>
      </c>
      <c r="H190" s="105">
        <v>2537</v>
      </c>
      <c r="I190" s="189"/>
      <c r="J190" s="75">
        <f>ROUND(I190*$K$3,2)+I190</f>
        <v>0</v>
      </c>
      <c r="K190" s="76">
        <f>ROUND(H190*J190,2)</f>
        <v>0</v>
      </c>
    </row>
    <row r="191" spans="1:11">
      <c r="A191" s="222" t="s">
        <v>391</v>
      </c>
      <c r="B191" s="223"/>
      <c r="C191" s="224"/>
      <c r="D191" s="223"/>
      <c r="E191" s="223"/>
      <c r="F191" s="225" t="s">
        <v>392</v>
      </c>
      <c r="G191" s="223"/>
      <c r="H191" s="226"/>
      <c r="I191" s="227"/>
      <c r="J191" s="228"/>
      <c r="K191" s="229">
        <f>SUBTOTAL(9,K192:K194)</f>
        <v>0</v>
      </c>
    </row>
    <row r="192" spans="1:11" ht="51">
      <c r="A192" s="122" t="s">
        <v>393</v>
      </c>
      <c r="B192" s="97" t="s">
        <v>62</v>
      </c>
      <c r="C192" s="98"/>
      <c r="D192" s="71" t="s">
        <v>28</v>
      </c>
      <c r="E192" s="71" t="s">
        <v>28</v>
      </c>
      <c r="F192" s="73" t="s">
        <v>394</v>
      </c>
      <c r="G192" s="98" t="s">
        <v>49</v>
      </c>
      <c r="H192" s="123">
        <v>2537</v>
      </c>
      <c r="I192" s="189"/>
      <c r="J192" s="75">
        <f>ROUND(I192*$K$3,2)+I192</f>
        <v>0</v>
      </c>
      <c r="K192" s="76">
        <f>ROUND(H192*J192,2)</f>
        <v>0</v>
      </c>
    </row>
    <row r="193" spans="1:11">
      <c r="A193" s="122" t="s">
        <v>395</v>
      </c>
      <c r="B193" s="71" t="s">
        <v>47</v>
      </c>
      <c r="C193" s="124"/>
      <c r="D193" s="71" t="s">
        <v>28</v>
      </c>
      <c r="E193" s="71" t="s">
        <v>28</v>
      </c>
      <c r="F193" s="73" t="s">
        <v>359</v>
      </c>
      <c r="G193" s="71" t="s">
        <v>96</v>
      </c>
      <c r="H193" s="123">
        <v>273.95999999999998</v>
      </c>
      <c r="I193" s="187"/>
      <c r="J193" s="75">
        <f>ROUND(I193*$K$3,2)+I193</f>
        <v>0</v>
      </c>
      <c r="K193" s="76">
        <f>ROUND(H193*J193,2)</f>
        <v>0</v>
      </c>
    </row>
    <row r="194" spans="1:11" ht="51">
      <c r="A194" s="122" t="s">
        <v>396</v>
      </c>
      <c r="B194" s="71" t="s">
        <v>62</v>
      </c>
      <c r="C194" s="124"/>
      <c r="D194" s="71" t="s">
        <v>28</v>
      </c>
      <c r="E194" s="71" t="s">
        <v>28</v>
      </c>
      <c r="F194" s="73" t="s">
        <v>397</v>
      </c>
      <c r="G194" s="71" t="s">
        <v>96</v>
      </c>
      <c r="H194" s="123">
        <v>273.95999999999998</v>
      </c>
      <c r="I194" s="187"/>
      <c r="J194" s="75">
        <f>ROUND(I194*$K$3,2)+I194</f>
        <v>0</v>
      </c>
      <c r="K194" s="76">
        <f>ROUND(H194*J194,2)</f>
        <v>0</v>
      </c>
    </row>
    <row r="195" spans="1:11">
      <c r="A195" s="222" t="s">
        <v>398</v>
      </c>
      <c r="B195" s="223"/>
      <c r="C195" s="224"/>
      <c r="D195" s="223"/>
      <c r="E195" s="223"/>
      <c r="F195" s="225" t="s">
        <v>272</v>
      </c>
      <c r="G195" s="223"/>
      <c r="H195" s="226"/>
      <c r="I195" s="227"/>
      <c r="J195" s="228"/>
      <c r="K195" s="229">
        <f>SUBTOTAL(9,K196:K196)</f>
        <v>0</v>
      </c>
    </row>
    <row r="196" spans="1:11">
      <c r="A196" s="115" t="s">
        <v>399</v>
      </c>
      <c r="B196" s="116" t="s">
        <v>47</v>
      </c>
      <c r="C196" s="72"/>
      <c r="D196" s="71" t="s">
        <v>28</v>
      </c>
      <c r="E196" s="71" t="s">
        <v>28</v>
      </c>
      <c r="F196" s="73" t="s">
        <v>376</v>
      </c>
      <c r="G196" s="98" t="s">
        <v>67</v>
      </c>
      <c r="H196" s="105">
        <v>25370</v>
      </c>
      <c r="I196" s="191"/>
      <c r="J196" s="75">
        <f>ROUND(I196*$K$3,2)+I196</f>
        <v>0</v>
      </c>
      <c r="K196" s="76">
        <f>ROUND(H196*J196,2)</f>
        <v>0</v>
      </c>
    </row>
    <row r="197" spans="1:11">
      <c r="A197" s="216" t="s">
        <v>9</v>
      </c>
      <c r="B197" s="217"/>
      <c r="C197" s="217"/>
      <c r="D197" s="217"/>
      <c r="E197" s="217"/>
      <c r="F197" s="218" t="s">
        <v>400</v>
      </c>
      <c r="G197" s="217"/>
      <c r="H197" s="78" t="s">
        <v>110</v>
      </c>
      <c r="I197" s="219"/>
      <c r="J197" s="220"/>
      <c r="K197" s="221">
        <f>SUBTOTAL(9,K198:K440)</f>
        <v>0</v>
      </c>
    </row>
    <row r="198" spans="1:11">
      <c r="A198" s="222" t="s">
        <v>401</v>
      </c>
      <c r="B198" s="223"/>
      <c r="C198" s="224"/>
      <c r="D198" s="223"/>
      <c r="E198" s="223"/>
      <c r="F198" s="225" t="s">
        <v>60</v>
      </c>
      <c r="G198" s="223"/>
      <c r="H198" s="226" t="s">
        <v>110</v>
      </c>
      <c r="I198" s="227"/>
      <c r="J198" s="228"/>
      <c r="K198" s="229">
        <f>SUBTOTAL(9,K199:K201)</f>
        <v>0</v>
      </c>
    </row>
    <row r="199" spans="1:11" ht="38.25">
      <c r="A199" s="125" t="s">
        <v>402</v>
      </c>
      <c r="B199" s="71" t="s">
        <v>47</v>
      </c>
      <c r="C199" s="72"/>
      <c r="D199" s="71" t="s">
        <v>28</v>
      </c>
      <c r="E199" s="71" t="s">
        <v>28</v>
      </c>
      <c r="F199" s="126" t="s">
        <v>403</v>
      </c>
      <c r="G199" s="98" t="s">
        <v>64</v>
      </c>
      <c r="H199" s="127">
        <v>1343.68</v>
      </c>
      <c r="I199" s="188"/>
      <c r="J199" s="75">
        <f>ROUND(I199*$K$3,2)+I199</f>
        <v>0</v>
      </c>
      <c r="K199" s="76">
        <f>ROUND(H199*J199,2)</f>
        <v>0</v>
      </c>
    </row>
    <row r="200" spans="1:11" ht="25.5">
      <c r="A200" s="125" t="s">
        <v>404</v>
      </c>
      <c r="B200" s="97" t="s">
        <v>47</v>
      </c>
      <c r="C200" s="119"/>
      <c r="D200" s="71" t="s">
        <v>28</v>
      </c>
      <c r="E200" s="71" t="s">
        <v>28</v>
      </c>
      <c r="F200" s="126" t="s">
        <v>405</v>
      </c>
      <c r="G200" s="71" t="s">
        <v>64</v>
      </c>
      <c r="H200" s="127">
        <v>1017.5899999999999</v>
      </c>
      <c r="I200" s="189"/>
      <c r="J200" s="75">
        <f>ROUND(I200*$K$3,2)+I200</f>
        <v>0</v>
      </c>
      <c r="K200" s="76">
        <f>ROUND(H200*J200,2)</f>
        <v>0</v>
      </c>
    </row>
    <row r="201" spans="1:11">
      <c r="A201" s="125" t="s">
        <v>406</v>
      </c>
      <c r="B201" s="97" t="s">
        <v>47</v>
      </c>
      <c r="C201" s="119"/>
      <c r="D201" s="71" t="s">
        <v>28</v>
      </c>
      <c r="E201" s="71" t="s">
        <v>28</v>
      </c>
      <c r="F201" s="126" t="s">
        <v>407</v>
      </c>
      <c r="G201" s="71" t="s">
        <v>64</v>
      </c>
      <c r="H201" s="127">
        <v>1343.68</v>
      </c>
      <c r="I201" s="189"/>
      <c r="J201" s="75">
        <f>ROUND(I201*$K$3,2)+I201</f>
        <v>0</v>
      </c>
      <c r="K201" s="76">
        <f>ROUND(H201*J201,2)</f>
        <v>0</v>
      </c>
    </row>
    <row r="202" spans="1:11">
      <c r="A202" s="222" t="s">
        <v>408</v>
      </c>
      <c r="B202" s="223"/>
      <c r="C202" s="224"/>
      <c r="D202" s="223"/>
      <c r="E202" s="223"/>
      <c r="F202" s="225" t="s">
        <v>130</v>
      </c>
      <c r="G202" s="223"/>
      <c r="H202" s="226" t="s">
        <v>110</v>
      </c>
      <c r="I202" s="227"/>
      <c r="J202" s="228"/>
      <c r="K202" s="229">
        <f>SUBTOTAL(9,K203:K209)</f>
        <v>0</v>
      </c>
    </row>
    <row r="203" spans="1:11" ht="38.25">
      <c r="A203" s="125" t="s">
        <v>409</v>
      </c>
      <c r="B203" s="97" t="s">
        <v>47</v>
      </c>
      <c r="C203" s="72"/>
      <c r="D203" s="71" t="s">
        <v>28</v>
      </c>
      <c r="E203" s="71" t="s">
        <v>28</v>
      </c>
      <c r="F203" s="126" t="s">
        <v>410</v>
      </c>
      <c r="G203" s="71" t="s">
        <v>96</v>
      </c>
      <c r="H203" s="127">
        <v>1644.03</v>
      </c>
      <c r="I203" s="189"/>
      <c r="J203" s="75">
        <f t="shared" ref="J203:J209" si="22">ROUND(I203*$K$3,2)+I203</f>
        <v>0</v>
      </c>
      <c r="K203" s="76">
        <f t="shared" ref="K203:K209" si="23">ROUND(H203*J203,2)</f>
        <v>0</v>
      </c>
    </row>
    <row r="204" spans="1:11" ht="38.25">
      <c r="A204" s="125" t="s">
        <v>411</v>
      </c>
      <c r="B204" s="97" t="s">
        <v>47</v>
      </c>
      <c r="C204" s="119"/>
      <c r="D204" s="71" t="s">
        <v>28</v>
      </c>
      <c r="E204" s="71" t="s">
        <v>28</v>
      </c>
      <c r="F204" s="126" t="s">
        <v>412</v>
      </c>
      <c r="G204" s="71" t="s">
        <v>96</v>
      </c>
      <c r="H204" s="127">
        <v>1245.05</v>
      </c>
      <c r="I204" s="189"/>
      <c r="J204" s="75">
        <f t="shared" si="22"/>
        <v>0</v>
      </c>
      <c r="K204" s="76">
        <f t="shared" si="23"/>
        <v>0</v>
      </c>
    </row>
    <row r="205" spans="1:11" ht="51">
      <c r="A205" s="125" t="s">
        <v>413</v>
      </c>
      <c r="B205" s="97" t="s">
        <v>47</v>
      </c>
      <c r="C205" s="119"/>
      <c r="D205" s="71" t="s">
        <v>28</v>
      </c>
      <c r="E205" s="71" t="s">
        <v>28</v>
      </c>
      <c r="F205" s="126" t="s">
        <v>414</v>
      </c>
      <c r="G205" s="71" t="s">
        <v>96</v>
      </c>
      <c r="H205" s="127">
        <v>902.25</v>
      </c>
      <c r="I205" s="189"/>
      <c r="J205" s="75">
        <f t="shared" si="22"/>
        <v>0</v>
      </c>
      <c r="K205" s="76">
        <f t="shared" si="23"/>
        <v>0</v>
      </c>
    </row>
    <row r="206" spans="1:11" ht="51">
      <c r="A206" s="125" t="s">
        <v>415</v>
      </c>
      <c r="B206" s="97" t="s">
        <v>47</v>
      </c>
      <c r="C206" s="119"/>
      <c r="D206" s="71" t="s">
        <v>28</v>
      </c>
      <c r="E206" s="71" t="s">
        <v>28</v>
      </c>
      <c r="F206" s="126" t="s">
        <v>416</v>
      </c>
      <c r="G206" s="71" t="s">
        <v>96</v>
      </c>
      <c r="H206" s="127">
        <v>614.27</v>
      </c>
      <c r="I206" s="189"/>
      <c r="J206" s="75">
        <f t="shared" si="22"/>
        <v>0</v>
      </c>
      <c r="K206" s="76">
        <f t="shared" si="23"/>
        <v>0</v>
      </c>
    </row>
    <row r="207" spans="1:11">
      <c r="A207" s="125" t="s">
        <v>417</v>
      </c>
      <c r="B207" s="71" t="s">
        <v>62</v>
      </c>
      <c r="C207" s="98"/>
      <c r="D207" s="71" t="s">
        <v>28</v>
      </c>
      <c r="E207" s="71" t="s">
        <v>28</v>
      </c>
      <c r="F207" s="73" t="s">
        <v>418</v>
      </c>
      <c r="G207" s="71" t="s">
        <v>96</v>
      </c>
      <c r="H207" s="127">
        <v>326.43</v>
      </c>
      <c r="I207" s="188"/>
      <c r="J207" s="75">
        <f t="shared" si="22"/>
        <v>0</v>
      </c>
      <c r="K207" s="76">
        <f t="shared" si="23"/>
        <v>0</v>
      </c>
    </row>
    <row r="208" spans="1:11" ht="25.5">
      <c r="A208" s="125" t="s">
        <v>419</v>
      </c>
      <c r="B208" s="71" t="s">
        <v>47</v>
      </c>
      <c r="C208" s="119"/>
      <c r="D208" s="71" t="s">
        <v>28</v>
      </c>
      <c r="E208" s="71" t="s">
        <v>28</v>
      </c>
      <c r="F208" s="126" t="s">
        <v>420</v>
      </c>
      <c r="G208" s="71" t="s">
        <v>96</v>
      </c>
      <c r="H208" s="127">
        <v>2112.29</v>
      </c>
      <c r="I208" s="188"/>
      <c r="J208" s="75">
        <f t="shared" si="22"/>
        <v>0</v>
      </c>
      <c r="K208" s="76">
        <f t="shared" si="23"/>
        <v>0</v>
      </c>
    </row>
    <row r="209" spans="1:11" ht="25.5">
      <c r="A209" s="125" t="s">
        <v>421</v>
      </c>
      <c r="B209" s="71" t="s">
        <v>47</v>
      </c>
      <c r="C209" s="119"/>
      <c r="D209" s="71" t="s">
        <v>28</v>
      </c>
      <c r="E209" s="71" t="s">
        <v>28</v>
      </c>
      <c r="F209" s="126" t="s">
        <v>422</v>
      </c>
      <c r="G209" s="71" t="s">
        <v>96</v>
      </c>
      <c r="H209" s="127">
        <v>3168.44</v>
      </c>
      <c r="I209" s="188"/>
      <c r="J209" s="75">
        <f t="shared" si="22"/>
        <v>0</v>
      </c>
      <c r="K209" s="76">
        <f t="shared" si="23"/>
        <v>0</v>
      </c>
    </row>
    <row r="210" spans="1:11">
      <c r="A210" s="222" t="s">
        <v>423</v>
      </c>
      <c r="B210" s="223"/>
      <c r="C210" s="224"/>
      <c r="D210" s="223"/>
      <c r="E210" s="223"/>
      <c r="F210" s="225" t="s">
        <v>424</v>
      </c>
      <c r="G210" s="223"/>
      <c r="H210" s="226"/>
      <c r="I210" s="227"/>
      <c r="J210" s="228"/>
      <c r="K210" s="229">
        <f>SUBTOTAL(9,K211:K214)</f>
        <v>0</v>
      </c>
    </row>
    <row r="211" spans="1:11" ht="25.5">
      <c r="A211" s="115" t="s">
        <v>425</v>
      </c>
      <c r="B211" s="97" t="s">
        <v>47</v>
      </c>
      <c r="C211" s="111"/>
      <c r="D211" s="71" t="s">
        <v>28</v>
      </c>
      <c r="E211" s="71" t="s">
        <v>28</v>
      </c>
      <c r="F211" s="73" t="s">
        <v>426</v>
      </c>
      <c r="G211" s="71" t="s">
        <v>96</v>
      </c>
      <c r="H211" s="105">
        <v>887.26</v>
      </c>
      <c r="I211" s="189"/>
      <c r="J211" s="75">
        <f>ROUND(I211*$K$3,2)+I211</f>
        <v>0</v>
      </c>
      <c r="K211" s="76">
        <f>ROUND(H211*J211,2)</f>
        <v>0</v>
      </c>
    </row>
    <row r="212" spans="1:11" ht="25.5">
      <c r="A212" s="115" t="s">
        <v>427</v>
      </c>
      <c r="B212" s="71" t="s">
        <v>62</v>
      </c>
      <c r="C212" s="116"/>
      <c r="D212" s="71" t="s">
        <v>28</v>
      </c>
      <c r="E212" s="71" t="s">
        <v>28</v>
      </c>
      <c r="F212" s="73" t="s">
        <v>150</v>
      </c>
      <c r="G212" s="71" t="s">
        <v>96</v>
      </c>
      <c r="H212" s="105">
        <v>5915.04</v>
      </c>
      <c r="I212" s="188"/>
      <c r="J212" s="75">
        <f>ROUND(I212*$K$3,2)+I212</f>
        <v>0</v>
      </c>
      <c r="K212" s="76">
        <f>ROUND(H212*J212,2)</f>
        <v>0</v>
      </c>
    </row>
    <row r="213" spans="1:11" ht="38.25">
      <c r="A213" s="115" t="s">
        <v>428</v>
      </c>
      <c r="B213" s="109" t="s">
        <v>62</v>
      </c>
      <c r="C213" s="101"/>
      <c r="D213" s="97" t="s">
        <v>28</v>
      </c>
      <c r="E213" s="97" t="s">
        <v>28</v>
      </c>
      <c r="F213" s="73" t="s">
        <v>98</v>
      </c>
      <c r="G213" s="97" t="s">
        <v>99</v>
      </c>
      <c r="H213" s="105">
        <v>59150.400000000001</v>
      </c>
      <c r="I213" s="189"/>
      <c r="J213" s="103">
        <f>ROUND(I213*$K$3,2)+I213</f>
        <v>0</v>
      </c>
      <c r="K213" s="104">
        <f>ROUND(H213*J213,2)</f>
        <v>0</v>
      </c>
    </row>
    <row r="214" spans="1:11" ht="25.5">
      <c r="A214" s="115" t="s">
        <v>429</v>
      </c>
      <c r="B214" s="71" t="s">
        <v>62</v>
      </c>
      <c r="C214" s="98"/>
      <c r="D214" s="71" t="s">
        <v>28</v>
      </c>
      <c r="E214" s="71" t="s">
        <v>28</v>
      </c>
      <c r="F214" s="73" t="s">
        <v>153</v>
      </c>
      <c r="G214" s="71" t="s">
        <v>96</v>
      </c>
      <c r="H214" s="105">
        <v>5915.04</v>
      </c>
      <c r="I214" s="188"/>
      <c r="J214" s="75">
        <f>ROUND(I214*$K$3,2)+I214</f>
        <v>0</v>
      </c>
      <c r="K214" s="76">
        <f>ROUND(H214*J214,2)</f>
        <v>0</v>
      </c>
    </row>
    <row r="215" spans="1:11">
      <c r="A215" s="222" t="s">
        <v>430</v>
      </c>
      <c r="B215" s="223"/>
      <c r="C215" s="224"/>
      <c r="D215" s="223"/>
      <c r="E215" s="223"/>
      <c r="F215" s="225" t="s">
        <v>431</v>
      </c>
      <c r="G215" s="223"/>
      <c r="H215" s="226" t="s">
        <v>110</v>
      </c>
      <c r="I215" s="227"/>
      <c r="J215" s="228"/>
      <c r="K215" s="229">
        <f>SUBTOTAL(9,K216:K223)</f>
        <v>0</v>
      </c>
    </row>
    <row r="216" spans="1:11">
      <c r="A216" s="125" t="s">
        <v>432</v>
      </c>
      <c r="B216" s="97" t="s">
        <v>47</v>
      </c>
      <c r="C216" s="119"/>
      <c r="D216" s="71" t="s">
        <v>28</v>
      </c>
      <c r="E216" s="71" t="s">
        <v>28</v>
      </c>
      <c r="F216" s="126" t="s">
        <v>433</v>
      </c>
      <c r="G216" s="98" t="s">
        <v>67</v>
      </c>
      <c r="H216" s="127">
        <v>827</v>
      </c>
      <c r="I216" s="189"/>
      <c r="J216" s="75">
        <f t="shared" ref="J216:J223" si="24">ROUND(I216*$K$3,2)+I216</f>
        <v>0</v>
      </c>
      <c r="K216" s="76">
        <f t="shared" ref="K216:K223" si="25">ROUND(H216*J216,2)</f>
        <v>0</v>
      </c>
    </row>
    <row r="217" spans="1:11" ht="25.5">
      <c r="A217" s="125" t="s">
        <v>434</v>
      </c>
      <c r="B217" s="71" t="s">
        <v>62</v>
      </c>
      <c r="C217" s="119"/>
      <c r="D217" s="71" t="s">
        <v>28</v>
      </c>
      <c r="E217" s="71" t="s">
        <v>28</v>
      </c>
      <c r="F217" s="126" t="s">
        <v>435</v>
      </c>
      <c r="G217" s="71" t="s">
        <v>49</v>
      </c>
      <c r="H217" s="127">
        <v>68</v>
      </c>
      <c r="I217" s="188"/>
      <c r="J217" s="75">
        <f t="shared" si="24"/>
        <v>0</v>
      </c>
      <c r="K217" s="76">
        <f t="shared" si="25"/>
        <v>0</v>
      </c>
    </row>
    <row r="218" spans="1:11" ht="38.25">
      <c r="A218" s="125" t="s">
        <v>436</v>
      </c>
      <c r="B218" s="71" t="s">
        <v>62</v>
      </c>
      <c r="C218" s="128"/>
      <c r="D218" s="71" t="s">
        <v>28</v>
      </c>
      <c r="E218" s="71" t="s">
        <v>28</v>
      </c>
      <c r="F218" s="73" t="s">
        <v>437</v>
      </c>
      <c r="G218" s="71" t="s">
        <v>96</v>
      </c>
      <c r="H218" s="127">
        <v>4.07</v>
      </c>
      <c r="I218" s="188"/>
      <c r="J218" s="75">
        <f t="shared" si="24"/>
        <v>0</v>
      </c>
      <c r="K218" s="76">
        <f t="shared" si="25"/>
        <v>0</v>
      </c>
    </row>
    <row r="219" spans="1:11" ht="63.75">
      <c r="A219" s="125" t="s">
        <v>438</v>
      </c>
      <c r="B219" s="71" t="s">
        <v>62</v>
      </c>
      <c r="C219" s="128"/>
      <c r="D219" s="71" t="s">
        <v>28</v>
      </c>
      <c r="E219" s="71" t="s">
        <v>28</v>
      </c>
      <c r="F219" s="73" t="s">
        <v>439</v>
      </c>
      <c r="G219" s="71" t="s">
        <v>64</v>
      </c>
      <c r="H219" s="127">
        <v>16.799999999999997</v>
      </c>
      <c r="I219" s="188"/>
      <c r="J219" s="75">
        <f t="shared" si="24"/>
        <v>0</v>
      </c>
      <c r="K219" s="76">
        <f t="shared" si="25"/>
        <v>0</v>
      </c>
    </row>
    <row r="220" spans="1:11" ht="38.25">
      <c r="A220" s="125" t="s">
        <v>440</v>
      </c>
      <c r="B220" s="71" t="s">
        <v>62</v>
      </c>
      <c r="C220" s="119"/>
      <c r="D220" s="71" t="s">
        <v>28</v>
      </c>
      <c r="E220" s="71" t="s">
        <v>28</v>
      </c>
      <c r="F220" s="126" t="s">
        <v>441</v>
      </c>
      <c r="G220" s="129" t="s">
        <v>442</v>
      </c>
      <c r="H220" s="127">
        <v>5899</v>
      </c>
      <c r="I220" s="188"/>
      <c r="J220" s="75">
        <f t="shared" si="24"/>
        <v>0</v>
      </c>
      <c r="K220" s="76">
        <f t="shared" si="25"/>
        <v>0</v>
      </c>
    </row>
    <row r="221" spans="1:11" ht="63.75">
      <c r="A221" s="125" t="s">
        <v>443</v>
      </c>
      <c r="B221" s="71" t="s">
        <v>62</v>
      </c>
      <c r="C221" s="119"/>
      <c r="D221" s="71" t="s">
        <v>28</v>
      </c>
      <c r="E221" s="71" t="s">
        <v>28</v>
      </c>
      <c r="F221" s="73" t="s">
        <v>444</v>
      </c>
      <c r="G221" s="71" t="s">
        <v>64</v>
      </c>
      <c r="H221" s="127">
        <v>76.77000000000001</v>
      </c>
      <c r="I221" s="188"/>
      <c r="J221" s="75">
        <f t="shared" si="24"/>
        <v>0</v>
      </c>
      <c r="K221" s="76">
        <f t="shared" si="25"/>
        <v>0</v>
      </c>
    </row>
    <row r="222" spans="1:11" ht="63.75">
      <c r="A222" s="125" t="s">
        <v>445</v>
      </c>
      <c r="B222" s="97" t="s">
        <v>47</v>
      </c>
      <c r="C222" s="119"/>
      <c r="D222" s="71" t="s">
        <v>28</v>
      </c>
      <c r="E222" s="71" t="s">
        <v>28</v>
      </c>
      <c r="F222" s="73" t="s">
        <v>446</v>
      </c>
      <c r="G222" s="71" t="s">
        <v>96</v>
      </c>
      <c r="H222" s="127">
        <v>10.780000000000003</v>
      </c>
      <c r="I222" s="189"/>
      <c r="J222" s="75">
        <f t="shared" si="24"/>
        <v>0</v>
      </c>
      <c r="K222" s="76">
        <f t="shared" si="25"/>
        <v>0</v>
      </c>
    </row>
    <row r="223" spans="1:11" ht="51">
      <c r="A223" s="125" t="s">
        <v>447</v>
      </c>
      <c r="B223" s="97" t="s">
        <v>47</v>
      </c>
      <c r="C223" s="111"/>
      <c r="D223" s="71" t="s">
        <v>28</v>
      </c>
      <c r="E223" s="71" t="s">
        <v>28</v>
      </c>
      <c r="F223" s="126" t="s">
        <v>448</v>
      </c>
      <c r="G223" s="71" t="s">
        <v>193</v>
      </c>
      <c r="H223" s="127">
        <v>1800</v>
      </c>
      <c r="I223" s="189"/>
      <c r="J223" s="75">
        <f t="shared" si="24"/>
        <v>0</v>
      </c>
      <c r="K223" s="76">
        <f t="shared" si="25"/>
        <v>0</v>
      </c>
    </row>
    <row r="224" spans="1:11">
      <c r="A224" s="222" t="s">
        <v>449</v>
      </c>
      <c r="B224" s="223"/>
      <c r="C224" s="224"/>
      <c r="D224" s="223"/>
      <c r="E224" s="223"/>
      <c r="F224" s="225" t="s">
        <v>450</v>
      </c>
      <c r="G224" s="223"/>
      <c r="H224" s="226" t="s">
        <v>110</v>
      </c>
      <c r="I224" s="227"/>
      <c r="J224" s="228"/>
      <c r="K224" s="229">
        <f>SUBTOTAL(9,K225:K230)</f>
        <v>0</v>
      </c>
    </row>
    <row r="225" spans="1:11" ht="63.75">
      <c r="A225" s="125" t="s">
        <v>451</v>
      </c>
      <c r="B225" s="71" t="s">
        <v>47</v>
      </c>
      <c r="C225" s="119"/>
      <c r="D225" s="71" t="s">
        <v>28</v>
      </c>
      <c r="E225" s="71" t="s">
        <v>28</v>
      </c>
      <c r="F225" s="126" t="s">
        <v>452</v>
      </c>
      <c r="G225" s="71" t="s">
        <v>96</v>
      </c>
      <c r="H225" s="127">
        <v>4072.41</v>
      </c>
      <c r="I225" s="188"/>
      <c r="J225" s="75">
        <f t="shared" ref="J225:J230" si="26">ROUND(I225*$K$3,2)+I225</f>
        <v>0</v>
      </c>
      <c r="K225" s="76">
        <f t="shared" ref="K225:K230" si="27">ROUND(H225*J225,2)</f>
        <v>0</v>
      </c>
    </row>
    <row r="226" spans="1:11" ht="63.75">
      <c r="A226" s="125" t="s">
        <v>453</v>
      </c>
      <c r="B226" s="71" t="s">
        <v>47</v>
      </c>
      <c r="C226" s="119"/>
      <c r="D226" s="71" t="s">
        <v>28</v>
      </c>
      <c r="E226" s="71" t="s">
        <v>28</v>
      </c>
      <c r="F226" s="73" t="s">
        <v>444</v>
      </c>
      <c r="G226" s="71" t="s">
        <v>64</v>
      </c>
      <c r="H226" s="127">
        <v>2432.6199999999994</v>
      </c>
      <c r="I226" s="188"/>
      <c r="J226" s="75">
        <f t="shared" si="26"/>
        <v>0</v>
      </c>
      <c r="K226" s="76">
        <f t="shared" si="27"/>
        <v>0</v>
      </c>
    </row>
    <row r="227" spans="1:11" ht="63.75">
      <c r="A227" s="125" t="s">
        <v>454</v>
      </c>
      <c r="B227" s="71" t="s">
        <v>62</v>
      </c>
      <c r="C227" s="119"/>
      <c r="D227" s="71" t="s">
        <v>28</v>
      </c>
      <c r="E227" s="71" t="s">
        <v>28</v>
      </c>
      <c r="F227" s="73" t="s">
        <v>455</v>
      </c>
      <c r="G227" s="129" t="s">
        <v>442</v>
      </c>
      <c r="H227" s="127">
        <v>44687</v>
      </c>
      <c r="I227" s="188"/>
      <c r="J227" s="75">
        <f t="shared" si="26"/>
        <v>0</v>
      </c>
      <c r="K227" s="76">
        <f t="shared" si="27"/>
        <v>0</v>
      </c>
    </row>
    <row r="228" spans="1:11" ht="38.25">
      <c r="A228" s="125" t="s">
        <v>456</v>
      </c>
      <c r="B228" s="71" t="s">
        <v>62</v>
      </c>
      <c r="C228" s="119"/>
      <c r="D228" s="71" t="s">
        <v>28</v>
      </c>
      <c r="E228" s="71" t="s">
        <v>28</v>
      </c>
      <c r="F228" s="73" t="s">
        <v>457</v>
      </c>
      <c r="G228" s="129" t="s">
        <v>442</v>
      </c>
      <c r="H228" s="127">
        <v>14597</v>
      </c>
      <c r="I228" s="188"/>
      <c r="J228" s="75">
        <f t="shared" si="26"/>
        <v>0</v>
      </c>
      <c r="K228" s="76">
        <f t="shared" si="27"/>
        <v>0</v>
      </c>
    </row>
    <row r="229" spans="1:11" ht="38.25">
      <c r="A229" s="125" t="s">
        <v>458</v>
      </c>
      <c r="B229" s="71" t="s">
        <v>62</v>
      </c>
      <c r="C229" s="119"/>
      <c r="D229" s="71" t="s">
        <v>28</v>
      </c>
      <c r="E229" s="71" t="s">
        <v>28</v>
      </c>
      <c r="F229" s="73" t="s">
        <v>459</v>
      </c>
      <c r="G229" s="129" t="s">
        <v>442</v>
      </c>
      <c r="H229" s="127">
        <v>287</v>
      </c>
      <c r="I229" s="188"/>
      <c r="J229" s="75">
        <f t="shared" si="26"/>
        <v>0</v>
      </c>
      <c r="K229" s="76">
        <f t="shared" si="27"/>
        <v>0</v>
      </c>
    </row>
    <row r="230" spans="1:11" ht="63.75">
      <c r="A230" s="125" t="s">
        <v>460</v>
      </c>
      <c r="B230" s="97" t="s">
        <v>47</v>
      </c>
      <c r="C230" s="119"/>
      <c r="D230" s="71" t="s">
        <v>28</v>
      </c>
      <c r="E230" s="71" t="s">
        <v>28</v>
      </c>
      <c r="F230" s="73" t="s">
        <v>446</v>
      </c>
      <c r="G230" s="71" t="s">
        <v>96</v>
      </c>
      <c r="H230" s="127">
        <v>609.32000000000039</v>
      </c>
      <c r="I230" s="189"/>
      <c r="J230" s="75">
        <f t="shared" si="26"/>
        <v>0</v>
      </c>
      <c r="K230" s="76">
        <f t="shared" si="27"/>
        <v>0</v>
      </c>
    </row>
    <row r="231" spans="1:11">
      <c r="A231" s="222" t="s">
        <v>461</v>
      </c>
      <c r="B231" s="223"/>
      <c r="C231" s="224"/>
      <c r="D231" s="223"/>
      <c r="E231" s="223"/>
      <c r="F231" s="225" t="s">
        <v>462</v>
      </c>
      <c r="G231" s="223"/>
      <c r="H231" s="226" t="s">
        <v>110</v>
      </c>
      <c r="I231" s="227"/>
      <c r="J231" s="228"/>
      <c r="K231" s="229">
        <f>SUBTOTAL(9,K232:K233)</f>
        <v>0</v>
      </c>
    </row>
    <row r="232" spans="1:11" ht="114.75">
      <c r="A232" s="125" t="s">
        <v>463</v>
      </c>
      <c r="B232" s="97" t="s">
        <v>47</v>
      </c>
      <c r="C232" s="119"/>
      <c r="D232" s="71" t="s">
        <v>28</v>
      </c>
      <c r="E232" s="71" t="s">
        <v>28</v>
      </c>
      <c r="F232" s="126" t="s">
        <v>464</v>
      </c>
      <c r="G232" s="71" t="s">
        <v>64</v>
      </c>
      <c r="H232" s="127">
        <v>1093.1599999999999</v>
      </c>
      <c r="I232" s="191"/>
      <c r="J232" s="75">
        <f>ROUND(I232*$K$3,2)+I232</f>
        <v>0</v>
      </c>
      <c r="K232" s="76">
        <f>ROUND(H232*J232,2)</f>
        <v>0</v>
      </c>
    </row>
    <row r="233" spans="1:11" ht="25.5">
      <c r="A233" s="125" t="s">
        <v>465</v>
      </c>
      <c r="B233" s="129" t="s">
        <v>47</v>
      </c>
      <c r="C233" s="119"/>
      <c r="D233" s="71" t="s">
        <v>28</v>
      </c>
      <c r="E233" s="71" t="s">
        <v>28</v>
      </c>
      <c r="F233" s="126" t="s">
        <v>466</v>
      </c>
      <c r="G233" s="71" t="s">
        <v>64</v>
      </c>
      <c r="H233" s="127">
        <v>647.74999999999989</v>
      </c>
      <c r="I233" s="191"/>
      <c r="J233" s="75">
        <f>ROUND(I233*$K$3,2)+I233</f>
        <v>0</v>
      </c>
      <c r="K233" s="76">
        <f>ROUND(H233*J233,2)</f>
        <v>0</v>
      </c>
    </row>
    <row r="234" spans="1:11">
      <c r="A234" s="222" t="s">
        <v>467</v>
      </c>
      <c r="B234" s="223"/>
      <c r="C234" s="224"/>
      <c r="D234" s="223"/>
      <c r="E234" s="223"/>
      <c r="F234" s="225" t="s">
        <v>468</v>
      </c>
      <c r="G234" s="223"/>
      <c r="H234" s="226" t="s">
        <v>110</v>
      </c>
      <c r="I234" s="227"/>
      <c r="J234" s="228"/>
      <c r="K234" s="229">
        <f>SUBTOTAL(9,K235)</f>
        <v>0</v>
      </c>
    </row>
    <row r="235" spans="1:11" ht="63.75">
      <c r="A235" s="125" t="s">
        <v>469</v>
      </c>
      <c r="B235" s="71" t="s">
        <v>62</v>
      </c>
      <c r="C235" s="119"/>
      <c r="D235" s="71" t="s">
        <v>28</v>
      </c>
      <c r="E235" s="71" t="s">
        <v>28</v>
      </c>
      <c r="F235" s="126" t="s">
        <v>470</v>
      </c>
      <c r="G235" s="71" t="s">
        <v>64</v>
      </c>
      <c r="H235" s="127">
        <v>445.19999999999987</v>
      </c>
      <c r="I235" s="187"/>
      <c r="J235" s="75">
        <f>ROUND(I235*$K$3,2)+I235</f>
        <v>0</v>
      </c>
      <c r="K235" s="76">
        <f>ROUND(H235*J235,2)</f>
        <v>0</v>
      </c>
    </row>
    <row r="236" spans="1:11">
      <c r="A236" s="222" t="s">
        <v>471</v>
      </c>
      <c r="B236" s="223"/>
      <c r="C236" s="223"/>
      <c r="D236" s="223"/>
      <c r="E236" s="223"/>
      <c r="F236" s="225" t="s">
        <v>472</v>
      </c>
      <c r="G236" s="223"/>
      <c r="H236" s="226" t="s">
        <v>110</v>
      </c>
      <c r="I236" s="227"/>
      <c r="J236" s="228"/>
      <c r="K236" s="229">
        <f>SUBTOTAL(9,K237:K240)</f>
        <v>0</v>
      </c>
    </row>
    <row r="237" spans="1:11" ht="38.25">
      <c r="A237" s="125" t="s">
        <v>473</v>
      </c>
      <c r="B237" s="71" t="s">
        <v>62</v>
      </c>
      <c r="C237" s="119"/>
      <c r="D237" s="71" t="s">
        <v>28</v>
      </c>
      <c r="E237" s="71" t="s">
        <v>28</v>
      </c>
      <c r="F237" s="73" t="s">
        <v>474</v>
      </c>
      <c r="G237" s="71" t="s">
        <v>96</v>
      </c>
      <c r="H237" s="127">
        <v>4.45</v>
      </c>
      <c r="I237" s="187"/>
      <c r="J237" s="75">
        <f>ROUND(I237*$K$3,2)+I237</f>
        <v>0</v>
      </c>
      <c r="K237" s="76">
        <f>ROUND(H237*J237,2)</f>
        <v>0</v>
      </c>
    </row>
    <row r="238" spans="1:11" ht="38.25">
      <c r="A238" s="125" t="s">
        <v>475</v>
      </c>
      <c r="B238" s="71" t="s">
        <v>62</v>
      </c>
      <c r="C238" s="119"/>
      <c r="D238" s="71" t="s">
        <v>28</v>
      </c>
      <c r="E238" s="71" t="s">
        <v>28</v>
      </c>
      <c r="F238" s="126" t="s">
        <v>476</v>
      </c>
      <c r="G238" s="71" t="s">
        <v>96</v>
      </c>
      <c r="H238" s="127">
        <v>17.809999999999999</v>
      </c>
      <c r="I238" s="187"/>
      <c r="J238" s="75">
        <f>ROUND(I238*$K$3,2)+I238</f>
        <v>0</v>
      </c>
      <c r="K238" s="76">
        <f>ROUND(H238*J238,2)</f>
        <v>0</v>
      </c>
    </row>
    <row r="239" spans="1:11" ht="63.75">
      <c r="A239" s="125" t="s">
        <v>477</v>
      </c>
      <c r="B239" s="71" t="s">
        <v>47</v>
      </c>
      <c r="C239" s="130"/>
      <c r="D239" s="71" t="s">
        <v>28</v>
      </c>
      <c r="E239" s="71" t="s">
        <v>28</v>
      </c>
      <c r="F239" s="73" t="s">
        <v>478</v>
      </c>
      <c r="G239" s="71" t="s">
        <v>64</v>
      </c>
      <c r="H239" s="127">
        <v>862.5</v>
      </c>
      <c r="I239" s="187"/>
      <c r="J239" s="75">
        <f>ROUND(I239*$K$3,2)+I239</f>
        <v>0</v>
      </c>
      <c r="K239" s="76">
        <f>ROUND(H239*J239,2)</f>
        <v>0</v>
      </c>
    </row>
    <row r="240" spans="1:11" ht="51">
      <c r="A240" s="125" t="s">
        <v>479</v>
      </c>
      <c r="B240" s="97" t="s">
        <v>47</v>
      </c>
      <c r="C240" s="119"/>
      <c r="D240" s="71" t="s">
        <v>28</v>
      </c>
      <c r="E240" s="71" t="s">
        <v>28</v>
      </c>
      <c r="F240" s="73" t="s">
        <v>480</v>
      </c>
      <c r="G240" s="71" t="s">
        <v>64</v>
      </c>
      <c r="H240" s="127">
        <v>25.21</v>
      </c>
      <c r="I240" s="187"/>
      <c r="J240" s="75">
        <f>ROUND(I240*$K$3,2)+I240</f>
        <v>0</v>
      </c>
      <c r="K240" s="76">
        <f>ROUND(H240*J240,2)</f>
        <v>0</v>
      </c>
    </row>
    <row r="241" spans="1:11">
      <c r="A241" s="222" t="s">
        <v>481</v>
      </c>
      <c r="B241" s="223"/>
      <c r="C241" s="223"/>
      <c r="D241" s="223"/>
      <c r="E241" s="223"/>
      <c r="F241" s="225" t="s">
        <v>482</v>
      </c>
      <c r="G241" s="223"/>
      <c r="H241" s="226" t="s">
        <v>110</v>
      </c>
      <c r="I241" s="227"/>
      <c r="J241" s="228"/>
      <c r="K241" s="229">
        <f>SUBTOTAL(9,K242:K253)</f>
        <v>0</v>
      </c>
    </row>
    <row r="242" spans="1:11" ht="25.5">
      <c r="A242" s="125" t="s">
        <v>483</v>
      </c>
      <c r="B242" s="97" t="s">
        <v>47</v>
      </c>
      <c r="C242" s="98"/>
      <c r="D242" s="71" t="s">
        <v>28</v>
      </c>
      <c r="E242" s="71" t="s">
        <v>28</v>
      </c>
      <c r="F242" s="126" t="s">
        <v>484</v>
      </c>
      <c r="G242" s="71" t="s">
        <v>64</v>
      </c>
      <c r="H242" s="127">
        <v>215.5</v>
      </c>
      <c r="I242" s="191"/>
      <c r="J242" s="75">
        <f>ROUND(I242*$K$3,2)+I242</f>
        <v>0</v>
      </c>
      <c r="K242" s="76">
        <f t="shared" ref="K242:K253" si="28">ROUND(H242*J242,2)</f>
        <v>0</v>
      </c>
    </row>
    <row r="243" spans="1:11" ht="38.25">
      <c r="A243" s="125" t="s">
        <v>485</v>
      </c>
      <c r="B243" s="97" t="s">
        <v>47</v>
      </c>
      <c r="C243" s="98"/>
      <c r="D243" s="71" t="s">
        <v>28</v>
      </c>
      <c r="E243" s="71" t="s">
        <v>28</v>
      </c>
      <c r="F243" s="126" t="s">
        <v>486</v>
      </c>
      <c r="G243" s="71" t="s">
        <v>64</v>
      </c>
      <c r="H243" s="127">
        <v>215.5</v>
      </c>
      <c r="I243" s="191"/>
      <c r="J243" s="75">
        <f>ROUND(I243*$K$3,2)+I243</f>
        <v>0</v>
      </c>
      <c r="K243" s="76">
        <f t="shared" si="28"/>
        <v>0</v>
      </c>
    </row>
    <row r="244" spans="1:11" ht="63.75">
      <c r="A244" s="125" t="s">
        <v>487</v>
      </c>
      <c r="B244" s="98" t="s">
        <v>335</v>
      </c>
      <c r="C244" s="98"/>
      <c r="D244" s="71" t="s">
        <v>28</v>
      </c>
      <c r="E244" s="71" t="s">
        <v>30</v>
      </c>
      <c r="F244" s="126" t="s">
        <v>488</v>
      </c>
      <c r="G244" s="98" t="s">
        <v>67</v>
      </c>
      <c r="H244" s="127">
        <v>37.6</v>
      </c>
      <c r="I244" s="189"/>
      <c r="J244" s="75">
        <f t="shared" ref="J244:J253" si="29">ROUND(I244*$K$3,2)+I244</f>
        <v>0</v>
      </c>
      <c r="K244" s="76">
        <f t="shared" si="28"/>
        <v>0</v>
      </c>
    </row>
    <row r="245" spans="1:11" ht="51">
      <c r="A245" s="125" t="s">
        <v>489</v>
      </c>
      <c r="B245" s="98" t="s">
        <v>335</v>
      </c>
      <c r="C245" s="98"/>
      <c r="D245" s="71" t="s">
        <v>28</v>
      </c>
      <c r="E245" s="71" t="s">
        <v>30</v>
      </c>
      <c r="F245" s="126" t="s">
        <v>490</v>
      </c>
      <c r="G245" s="98" t="s">
        <v>67</v>
      </c>
      <c r="H245" s="127">
        <v>9.48</v>
      </c>
      <c r="I245" s="189"/>
      <c r="J245" s="75">
        <f t="shared" si="29"/>
        <v>0</v>
      </c>
      <c r="K245" s="76">
        <f t="shared" si="28"/>
        <v>0</v>
      </c>
    </row>
    <row r="246" spans="1:11" ht="38.25">
      <c r="A246" s="125" t="s">
        <v>491</v>
      </c>
      <c r="B246" s="98" t="s">
        <v>335</v>
      </c>
      <c r="C246" s="98"/>
      <c r="D246" s="71" t="s">
        <v>28</v>
      </c>
      <c r="E246" s="71" t="s">
        <v>30</v>
      </c>
      <c r="F246" s="126" t="s">
        <v>492</v>
      </c>
      <c r="G246" s="98" t="s">
        <v>67</v>
      </c>
      <c r="H246" s="127">
        <v>29.89</v>
      </c>
      <c r="I246" s="189"/>
      <c r="J246" s="75">
        <f t="shared" si="29"/>
        <v>0</v>
      </c>
      <c r="K246" s="76">
        <f t="shared" si="28"/>
        <v>0</v>
      </c>
    </row>
    <row r="247" spans="1:11" ht="38.25">
      <c r="A247" s="125" t="s">
        <v>493</v>
      </c>
      <c r="B247" s="98" t="s">
        <v>335</v>
      </c>
      <c r="C247" s="98"/>
      <c r="D247" s="71" t="s">
        <v>28</v>
      </c>
      <c r="E247" s="71" t="s">
        <v>30</v>
      </c>
      <c r="F247" s="73" t="s">
        <v>494</v>
      </c>
      <c r="G247" s="71" t="s">
        <v>49</v>
      </c>
      <c r="H247" s="127">
        <v>1</v>
      </c>
      <c r="I247" s="189"/>
      <c r="J247" s="75">
        <f t="shared" si="29"/>
        <v>0</v>
      </c>
      <c r="K247" s="76">
        <f t="shared" si="28"/>
        <v>0</v>
      </c>
    </row>
    <row r="248" spans="1:11">
      <c r="A248" s="125" t="s">
        <v>495</v>
      </c>
      <c r="B248" s="98" t="s">
        <v>335</v>
      </c>
      <c r="C248" s="98"/>
      <c r="D248" s="71" t="s">
        <v>28</v>
      </c>
      <c r="E248" s="71" t="s">
        <v>30</v>
      </c>
      <c r="F248" s="73" t="s">
        <v>496</v>
      </c>
      <c r="G248" s="71" t="s">
        <v>49</v>
      </c>
      <c r="H248" s="127">
        <v>7</v>
      </c>
      <c r="I248" s="189"/>
      <c r="J248" s="75">
        <f t="shared" si="29"/>
        <v>0</v>
      </c>
      <c r="K248" s="76">
        <f t="shared" si="28"/>
        <v>0</v>
      </c>
    </row>
    <row r="249" spans="1:11" ht="25.5">
      <c r="A249" s="125" t="s">
        <v>497</v>
      </c>
      <c r="B249" s="71" t="s">
        <v>62</v>
      </c>
      <c r="C249" s="119"/>
      <c r="D249" s="71" t="s">
        <v>28</v>
      </c>
      <c r="E249" s="71" t="s">
        <v>30</v>
      </c>
      <c r="F249" s="126" t="s">
        <v>498</v>
      </c>
      <c r="G249" s="98" t="s">
        <v>67</v>
      </c>
      <c r="H249" s="127">
        <v>32.1</v>
      </c>
      <c r="I249" s="187"/>
      <c r="J249" s="75">
        <f t="shared" si="29"/>
        <v>0</v>
      </c>
      <c r="K249" s="76">
        <f t="shared" si="28"/>
        <v>0</v>
      </c>
    </row>
    <row r="250" spans="1:11">
      <c r="A250" s="125" t="s">
        <v>499</v>
      </c>
      <c r="B250" s="98" t="s">
        <v>335</v>
      </c>
      <c r="C250" s="98"/>
      <c r="D250" s="71" t="s">
        <v>28</v>
      </c>
      <c r="E250" s="71" t="s">
        <v>30</v>
      </c>
      <c r="F250" s="126" t="s">
        <v>500</v>
      </c>
      <c r="G250" s="71" t="s">
        <v>49</v>
      </c>
      <c r="H250" s="127">
        <v>5</v>
      </c>
      <c r="I250" s="187"/>
      <c r="J250" s="75">
        <f t="shared" si="29"/>
        <v>0</v>
      </c>
      <c r="K250" s="76">
        <f t="shared" si="28"/>
        <v>0</v>
      </c>
    </row>
    <row r="251" spans="1:11">
      <c r="A251" s="125" t="s">
        <v>501</v>
      </c>
      <c r="B251" s="98" t="s">
        <v>335</v>
      </c>
      <c r="C251" s="98"/>
      <c r="D251" s="71" t="s">
        <v>28</v>
      </c>
      <c r="E251" s="71" t="s">
        <v>30</v>
      </c>
      <c r="F251" s="126" t="s">
        <v>502</v>
      </c>
      <c r="G251" s="71" t="s">
        <v>49</v>
      </c>
      <c r="H251" s="127">
        <v>5</v>
      </c>
      <c r="I251" s="187"/>
      <c r="J251" s="75">
        <f t="shared" si="29"/>
        <v>0</v>
      </c>
      <c r="K251" s="76">
        <f t="shared" si="28"/>
        <v>0</v>
      </c>
    </row>
    <row r="252" spans="1:11" ht="25.5">
      <c r="A252" s="125" t="s">
        <v>503</v>
      </c>
      <c r="B252" s="71" t="s">
        <v>62</v>
      </c>
      <c r="C252" s="119"/>
      <c r="D252" s="71" t="s">
        <v>28</v>
      </c>
      <c r="E252" s="71" t="s">
        <v>30</v>
      </c>
      <c r="F252" s="126" t="s">
        <v>504</v>
      </c>
      <c r="G252" s="71" t="s">
        <v>49</v>
      </c>
      <c r="H252" s="127">
        <v>280</v>
      </c>
      <c r="I252" s="187"/>
      <c r="J252" s="75">
        <f t="shared" si="29"/>
        <v>0</v>
      </c>
      <c r="K252" s="76">
        <f t="shared" si="28"/>
        <v>0</v>
      </c>
    </row>
    <row r="253" spans="1:11" ht="25.5">
      <c r="A253" s="125" t="s">
        <v>505</v>
      </c>
      <c r="B253" s="71" t="s">
        <v>62</v>
      </c>
      <c r="C253" s="119"/>
      <c r="D253" s="71" t="s">
        <v>28</v>
      </c>
      <c r="E253" s="71" t="s">
        <v>30</v>
      </c>
      <c r="F253" s="126" t="s">
        <v>506</v>
      </c>
      <c r="G253" s="98" t="s">
        <v>67</v>
      </c>
      <c r="H253" s="127">
        <v>83.78</v>
      </c>
      <c r="I253" s="187"/>
      <c r="J253" s="75">
        <f t="shared" si="29"/>
        <v>0</v>
      </c>
      <c r="K253" s="76">
        <f t="shared" si="28"/>
        <v>0</v>
      </c>
    </row>
    <row r="254" spans="1:11">
      <c r="A254" s="222" t="s">
        <v>507</v>
      </c>
      <c r="B254" s="223"/>
      <c r="C254" s="224"/>
      <c r="D254" s="223"/>
      <c r="E254" s="223"/>
      <c r="F254" s="225" t="s">
        <v>508</v>
      </c>
      <c r="G254" s="223"/>
      <c r="H254" s="226" t="s">
        <v>110</v>
      </c>
      <c r="I254" s="227"/>
      <c r="J254" s="228"/>
      <c r="K254" s="229">
        <f>SUBTOTAL(9,K255:K258)</f>
        <v>0</v>
      </c>
    </row>
    <row r="255" spans="1:11" ht="38.25">
      <c r="A255" s="125" t="s">
        <v>509</v>
      </c>
      <c r="B255" s="97" t="s">
        <v>47</v>
      </c>
      <c r="C255" s="72"/>
      <c r="D255" s="71" t="s">
        <v>28</v>
      </c>
      <c r="E255" s="71" t="s">
        <v>28</v>
      </c>
      <c r="F255" s="73" t="s">
        <v>510</v>
      </c>
      <c r="G255" s="71" t="s">
        <v>64</v>
      </c>
      <c r="H255" s="127">
        <v>4.45</v>
      </c>
      <c r="I255" s="187"/>
      <c r="J255" s="75">
        <f>ROUND(I255*$K$3,2)+I255</f>
        <v>0</v>
      </c>
      <c r="K255" s="76">
        <f>ROUND(H255*J255,2)</f>
        <v>0</v>
      </c>
    </row>
    <row r="256" spans="1:11" ht="38.25">
      <c r="A256" s="125" t="s">
        <v>511</v>
      </c>
      <c r="B256" s="71" t="s">
        <v>62</v>
      </c>
      <c r="C256" s="119"/>
      <c r="D256" s="71" t="s">
        <v>28</v>
      </c>
      <c r="E256" s="71" t="s">
        <v>28</v>
      </c>
      <c r="F256" s="126" t="s">
        <v>512</v>
      </c>
      <c r="G256" s="71" t="s">
        <v>64</v>
      </c>
      <c r="H256" s="127">
        <v>130.88</v>
      </c>
      <c r="I256" s="187"/>
      <c r="J256" s="75">
        <f>ROUND(I256*$K$3,2)+I256</f>
        <v>0</v>
      </c>
      <c r="K256" s="76">
        <f>ROUND(H256*J256,2)</f>
        <v>0</v>
      </c>
    </row>
    <row r="257" spans="1:11" ht="25.5">
      <c r="A257" s="125" t="s">
        <v>513</v>
      </c>
      <c r="B257" s="71" t="s">
        <v>62</v>
      </c>
      <c r="C257" s="119"/>
      <c r="D257" s="71" t="s">
        <v>28</v>
      </c>
      <c r="E257" s="71" t="s">
        <v>28</v>
      </c>
      <c r="F257" s="126" t="s">
        <v>514</v>
      </c>
      <c r="G257" s="71" t="s">
        <v>64</v>
      </c>
      <c r="H257" s="127">
        <v>20</v>
      </c>
      <c r="I257" s="187"/>
      <c r="J257" s="75">
        <f>ROUND(I257*$K$3,2)+I257</f>
        <v>0</v>
      </c>
      <c r="K257" s="76">
        <f>ROUND(H257*J257,2)</f>
        <v>0</v>
      </c>
    </row>
    <row r="258" spans="1:11" ht="51">
      <c r="A258" s="125" t="s">
        <v>515</v>
      </c>
      <c r="B258" s="71" t="s">
        <v>62</v>
      </c>
      <c r="C258" s="119"/>
      <c r="D258" s="71" t="s">
        <v>28</v>
      </c>
      <c r="E258" s="71" t="s">
        <v>28</v>
      </c>
      <c r="F258" s="126" t="s">
        <v>362</v>
      </c>
      <c r="G258" s="71" t="s">
        <v>64</v>
      </c>
      <c r="H258" s="127">
        <v>64.459999999999994</v>
      </c>
      <c r="I258" s="187"/>
      <c r="J258" s="75">
        <f>ROUND(I258*$K$3,2)+I258</f>
        <v>0</v>
      </c>
      <c r="K258" s="76">
        <f>ROUND(H258*J258,2)</f>
        <v>0</v>
      </c>
    </row>
    <row r="259" spans="1:11">
      <c r="A259" s="222" t="s">
        <v>516</v>
      </c>
      <c r="B259" s="223"/>
      <c r="C259" s="224"/>
      <c r="D259" s="223"/>
      <c r="E259" s="223"/>
      <c r="F259" s="225" t="s">
        <v>517</v>
      </c>
      <c r="G259" s="223"/>
      <c r="H259" s="226" t="s">
        <v>110</v>
      </c>
      <c r="I259" s="227"/>
      <c r="J259" s="228"/>
      <c r="K259" s="229">
        <f>SUBTOTAL(9,K260:K263)</f>
        <v>0</v>
      </c>
    </row>
    <row r="260" spans="1:11" ht="38.25">
      <c r="A260" s="125" t="s">
        <v>518</v>
      </c>
      <c r="B260" s="71" t="s">
        <v>62</v>
      </c>
      <c r="C260" s="119"/>
      <c r="D260" s="71" t="s">
        <v>28</v>
      </c>
      <c r="E260" s="71" t="s">
        <v>28</v>
      </c>
      <c r="F260" s="126" t="s">
        <v>519</v>
      </c>
      <c r="G260" s="71" t="s">
        <v>64</v>
      </c>
      <c r="H260" s="127">
        <v>35.479999999999997</v>
      </c>
      <c r="I260" s="187"/>
      <c r="J260" s="75">
        <f>ROUND(I260*$K$3,2)+I260</f>
        <v>0</v>
      </c>
      <c r="K260" s="76">
        <f>ROUND(H260*J260,2)</f>
        <v>0</v>
      </c>
    </row>
    <row r="261" spans="1:11" ht="25.5">
      <c r="A261" s="125" t="s">
        <v>520</v>
      </c>
      <c r="B261" s="97" t="s">
        <v>47</v>
      </c>
      <c r="C261" s="98"/>
      <c r="D261" s="71" t="s">
        <v>28</v>
      </c>
      <c r="E261" s="71" t="s">
        <v>28</v>
      </c>
      <c r="F261" s="126" t="s">
        <v>521</v>
      </c>
      <c r="G261" s="71" t="s">
        <v>64</v>
      </c>
      <c r="H261" s="127">
        <v>2.1</v>
      </c>
      <c r="I261" s="191"/>
      <c r="J261" s="75">
        <f>ROUND(I261*$K$3,2)+I261</f>
        <v>0</v>
      </c>
      <c r="K261" s="76">
        <f>ROUND(H261*J261,2)</f>
        <v>0</v>
      </c>
    </row>
    <row r="262" spans="1:11" ht="51">
      <c r="A262" s="125" t="s">
        <v>522</v>
      </c>
      <c r="B262" s="71" t="s">
        <v>62</v>
      </c>
      <c r="C262" s="119"/>
      <c r="D262" s="71" t="s">
        <v>28</v>
      </c>
      <c r="E262" s="71" t="s">
        <v>28</v>
      </c>
      <c r="F262" s="126" t="s">
        <v>523</v>
      </c>
      <c r="G262" s="71" t="s">
        <v>64</v>
      </c>
      <c r="H262" s="127">
        <v>28.800000000000004</v>
      </c>
      <c r="I262" s="187"/>
      <c r="J262" s="75">
        <f>ROUND(I262*$K$3,2)+I262</f>
        <v>0</v>
      </c>
      <c r="K262" s="76">
        <f>ROUND(H262*J262,2)</f>
        <v>0</v>
      </c>
    </row>
    <row r="263" spans="1:11" ht="38.25">
      <c r="A263" s="125" t="s">
        <v>524</v>
      </c>
      <c r="B263" s="71" t="s">
        <v>62</v>
      </c>
      <c r="C263" s="119"/>
      <c r="D263" s="71" t="s">
        <v>28</v>
      </c>
      <c r="E263" s="71" t="s">
        <v>28</v>
      </c>
      <c r="F263" s="126" t="s">
        <v>525</v>
      </c>
      <c r="G263" s="71" t="s">
        <v>64</v>
      </c>
      <c r="H263" s="127">
        <v>4.24</v>
      </c>
      <c r="I263" s="187"/>
      <c r="J263" s="75">
        <f>ROUND(I263*$K$3,2)+I263</f>
        <v>0</v>
      </c>
      <c r="K263" s="76">
        <f>ROUND(H263*J263,2)</f>
        <v>0</v>
      </c>
    </row>
    <row r="264" spans="1:11">
      <c r="A264" s="222" t="s">
        <v>526</v>
      </c>
      <c r="B264" s="223"/>
      <c r="C264" s="224"/>
      <c r="D264" s="223"/>
      <c r="E264" s="223"/>
      <c r="F264" s="225" t="s">
        <v>527</v>
      </c>
      <c r="G264" s="223"/>
      <c r="H264" s="226" t="s">
        <v>110</v>
      </c>
      <c r="I264" s="227"/>
      <c r="J264" s="228"/>
      <c r="K264" s="229">
        <f>SUBTOTAL(9,K265:K266)</f>
        <v>0</v>
      </c>
    </row>
    <row r="265" spans="1:11" ht="25.5">
      <c r="A265" s="125" t="s">
        <v>528</v>
      </c>
      <c r="B265" s="71" t="s">
        <v>62</v>
      </c>
      <c r="C265" s="119"/>
      <c r="D265" s="71" t="s">
        <v>28</v>
      </c>
      <c r="E265" s="71" t="s">
        <v>28</v>
      </c>
      <c r="F265" s="126" t="s">
        <v>529</v>
      </c>
      <c r="G265" s="71" t="s">
        <v>64</v>
      </c>
      <c r="H265" s="127">
        <v>1609.48</v>
      </c>
      <c r="I265" s="187"/>
      <c r="J265" s="75">
        <f>ROUND(I265*$K$3,2)+I265</f>
        <v>0</v>
      </c>
      <c r="K265" s="76">
        <f>ROUND(H265*J265,2)</f>
        <v>0</v>
      </c>
    </row>
    <row r="266" spans="1:11" ht="51">
      <c r="A266" s="125" t="s">
        <v>530</v>
      </c>
      <c r="B266" s="71" t="s">
        <v>62</v>
      </c>
      <c r="C266" s="119"/>
      <c r="D266" s="71" t="s">
        <v>28</v>
      </c>
      <c r="E266" s="71" t="s">
        <v>28</v>
      </c>
      <c r="F266" s="126" t="s">
        <v>531</v>
      </c>
      <c r="G266" s="71" t="s">
        <v>64</v>
      </c>
      <c r="H266" s="127">
        <v>88.86</v>
      </c>
      <c r="I266" s="187"/>
      <c r="J266" s="75">
        <f>ROUND(I266*$K$3,2)+I266</f>
        <v>0</v>
      </c>
      <c r="K266" s="76">
        <f>ROUND(H266*J266,2)</f>
        <v>0</v>
      </c>
    </row>
    <row r="267" spans="1:11">
      <c r="A267" s="222" t="s">
        <v>532</v>
      </c>
      <c r="B267" s="223"/>
      <c r="C267" s="224"/>
      <c r="D267" s="223"/>
      <c r="E267" s="223"/>
      <c r="F267" s="225" t="s">
        <v>533</v>
      </c>
      <c r="G267" s="223"/>
      <c r="H267" s="226" t="s">
        <v>110</v>
      </c>
      <c r="I267" s="227"/>
      <c r="J267" s="228"/>
      <c r="K267" s="229">
        <f>SUBTOTAL(9,K268:K298)</f>
        <v>0</v>
      </c>
    </row>
    <row r="268" spans="1:11" ht="25.5">
      <c r="A268" s="125" t="s">
        <v>534</v>
      </c>
      <c r="B268" s="71" t="s">
        <v>62</v>
      </c>
      <c r="C268" s="119"/>
      <c r="D268" s="71" t="s">
        <v>28</v>
      </c>
      <c r="E268" s="71" t="s">
        <v>30</v>
      </c>
      <c r="F268" s="126" t="s">
        <v>535</v>
      </c>
      <c r="G268" s="71" t="s">
        <v>49</v>
      </c>
      <c r="H268" s="127">
        <v>1</v>
      </c>
      <c r="I268" s="187"/>
      <c r="J268" s="75">
        <f t="shared" ref="J268:J298" si="30">ROUND(I268*$K$3,2)+I268</f>
        <v>0</v>
      </c>
      <c r="K268" s="76">
        <f t="shared" ref="K268:K297" si="31">ROUND(H268*J268,2)</f>
        <v>0</v>
      </c>
    </row>
    <row r="269" spans="1:11">
      <c r="A269" s="125" t="s">
        <v>536</v>
      </c>
      <c r="B269" s="71" t="s">
        <v>62</v>
      </c>
      <c r="C269" s="119"/>
      <c r="D269" s="71" t="s">
        <v>28</v>
      </c>
      <c r="E269" s="71" t="s">
        <v>30</v>
      </c>
      <c r="F269" s="126" t="s">
        <v>537</v>
      </c>
      <c r="G269" s="71" t="s">
        <v>49</v>
      </c>
      <c r="H269" s="127">
        <v>1</v>
      </c>
      <c r="I269" s="187"/>
      <c r="J269" s="75">
        <f t="shared" si="30"/>
        <v>0</v>
      </c>
      <c r="K269" s="76">
        <f t="shared" si="31"/>
        <v>0</v>
      </c>
    </row>
    <row r="270" spans="1:11" ht="25.5">
      <c r="A270" s="125" t="s">
        <v>538</v>
      </c>
      <c r="B270" s="71" t="s">
        <v>62</v>
      </c>
      <c r="C270" s="119"/>
      <c r="D270" s="71" t="s">
        <v>28</v>
      </c>
      <c r="E270" s="71" t="s">
        <v>30</v>
      </c>
      <c r="F270" s="126" t="s">
        <v>539</v>
      </c>
      <c r="G270" s="71" t="s">
        <v>49</v>
      </c>
      <c r="H270" s="127">
        <v>2</v>
      </c>
      <c r="I270" s="187"/>
      <c r="J270" s="75">
        <f t="shared" si="30"/>
        <v>0</v>
      </c>
      <c r="K270" s="76">
        <f t="shared" si="31"/>
        <v>0</v>
      </c>
    </row>
    <row r="271" spans="1:11" ht="25.5">
      <c r="A271" s="125" t="s">
        <v>540</v>
      </c>
      <c r="B271" s="71" t="s">
        <v>62</v>
      </c>
      <c r="C271" s="119"/>
      <c r="D271" s="71" t="s">
        <v>28</v>
      </c>
      <c r="E271" s="71" t="s">
        <v>30</v>
      </c>
      <c r="F271" s="126" t="s">
        <v>541</v>
      </c>
      <c r="G271" s="71" t="s">
        <v>49</v>
      </c>
      <c r="H271" s="127">
        <v>1</v>
      </c>
      <c r="I271" s="187"/>
      <c r="J271" s="75">
        <f t="shared" si="30"/>
        <v>0</v>
      </c>
      <c r="K271" s="76">
        <f t="shared" si="31"/>
        <v>0</v>
      </c>
    </row>
    <row r="272" spans="1:11">
      <c r="A272" s="125" t="s">
        <v>542</v>
      </c>
      <c r="B272" s="71" t="s">
        <v>62</v>
      </c>
      <c r="C272" s="119"/>
      <c r="D272" s="71" t="s">
        <v>28</v>
      </c>
      <c r="E272" s="71" t="s">
        <v>30</v>
      </c>
      <c r="F272" s="126" t="s">
        <v>543</v>
      </c>
      <c r="G272" s="71" t="s">
        <v>49</v>
      </c>
      <c r="H272" s="127">
        <v>1</v>
      </c>
      <c r="I272" s="187"/>
      <c r="J272" s="75">
        <f t="shared" si="30"/>
        <v>0</v>
      </c>
      <c r="K272" s="76">
        <f t="shared" si="31"/>
        <v>0</v>
      </c>
    </row>
    <row r="273" spans="1:11">
      <c r="A273" s="125" t="s">
        <v>544</v>
      </c>
      <c r="B273" s="71" t="s">
        <v>62</v>
      </c>
      <c r="C273" s="119"/>
      <c r="D273" s="71" t="s">
        <v>28</v>
      </c>
      <c r="E273" s="71" t="s">
        <v>30</v>
      </c>
      <c r="F273" s="126" t="s">
        <v>545</v>
      </c>
      <c r="G273" s="71" t="s">
        <v>49</v>
      </c>
      <c r="H273" s="127">
        <v>1</v>
      </c>
      <c r="I273" s="187"/>
      <c r="J273" s="75">
        <f t="shared" si="30"/>
        <v>0</v>
      </c>
      <c r="K273" s="76">
        <f t="shared" si="31"/>
        <v>0</v>
      </c>
    </row>
    <row r="274" spans="1:11" ht="25.5">
      <c r="A274" s="125" t="s">
        <v>546</v>
      </c>
      <c r="B274" s="71" t="s">
        <v>62</v>
      </c>
      <c r="C274" s="119"/>
      <c r="D274" s="71" t="s">
        <v>28</v>
      </c>
      <c r="E274" s="71" t="s">
        <v>30</v>
      </c>
      <c r="F274" s="126" t="s">
        <v>547</v>
      </c>
      <c r="G274" s="71" t="s">
        <v>49</v>
      </c>
      <c r="H274" s="127">
        <v>1</v>
      </c>
      <c r="I274" s="187"/>
      <c r="J274" s="75">
        <f t="shared" si="30"/>
        <v>0</v>
      </c>
      <c r="K274" s="76">
        <f t="shared" si="31"/>
        <v>0</v>
      </c>
    </row>
    <row r="275" spans="1:11" ht="25.5">
      <c r="A275" s="125" t="s">
        <v>548</v>
      </c>
      <c r="B275" s="71" t="s">
        <v>62</v>
      </c>
      <c r="C275" s="119"/>
      <c r="D275" s="71" t="s">
        <v>28</v>
      </c>
      <c r="E275" s="71" t="s">
        <v>30</v>
      </c>
      <c r="F275" s="126" t="s">
        <v>549</v>
      </c>
      <c r="G275" s="71" t="s">
        <v>49</v>
      </c>
      <c r="H275" s="127">
        <v>1</v>
      </c>
      <c r="I275" s="187"/>
      <c r="J275" s="75">
        <f t="shared" si="30"/>
        <v>0</v>
      </c>
      <c r="K275" s="76">
        <f t="shared" si="31"/>
        <v>0</v>
      </c>
    </row>
    <row r="276" spans="1:11">
      <c r="A276" s="125" t="s">
        <v>550</v>
      </c>
      <c r="B276" s="71" t="s">
        <v>62</v>
      </c>
      <c r="C276" s="119"/>
      <c r="D276" s="71" t="s">
        <v>28</v>
      </c>
      <c r="E276" s="71" t="s">
        <v>30</v>
      </c>
      <c r="F276" s="126" t="s">
        <v>551</v>
      </c>
      <c r="G276" s="71" t="s">
        <v>49</v>
      </c>
      <c r="H276" s="127">
        <v>2</v>
      </c>
      <c r="I276" s="187"/>
      <c r="J276" s="75">
        <f t="shared" si="30"/>
        <v>0</v>
      </c>
      <c r="K276" s="76">
        <f t="shared" si="31"/>
        <v>0</v>
      </c>
    </row>
    <row r="277" spans="1:11" ht="25.5">
      <c r="A277" s="125" t="s">
        <v>552</v>
      </c>
      <c r="B277" s="71" t="s">
        <v>62</v>
      </c>
      <c r="C277" s="119"/>
      <c r="D277" s="71" t="s">
        <v>28</v>
      </c>
      <c r="E277" s="71" t="s">
        <v>30</v>
      </c>
      <c r="F277" s="126" t="s">
        <v>553</v>
      </c>
      <c r="G277" s="71" t="s">
        <v>49</v>
      </c>
      <c r="H277" s="127">
        <v>1</v>
      </c>
      <c r="I277" s="187"/>
      <c r="J277" s="75">
        <f t="shared" si="30"/>
        <v>0</v>
      </c>
      <c r="K277" s="76">
        <f t="shared" si="31"/>
        <v>0</v>
      </c>
    </row>
    <row r="278" spans="1:11" ht="25.5">
      <c r="A278" s="125" t="s">
        <v>554</v>
      </c>
      <c r="B278" s="71" t="s">
        <v>62</v>
      </c>
      <c r="C278" s="119"/>
      <c r="D278" s="71" t="s">
        <v>28</v>
      </c>
      <c r="E278" s="71" t="s">
        <v>30</v>
      </c>
      <c r="F278" s="126" t="s">
        <v>555</v>
      </c>
      <c r="G278" s="98" t="s">
        <v>67</v>
      </c>
      <c r="H278" s="127">
        <v>4.5599999999999996</v>
      </c>
      <c r="I278" s="187"/>
      <c r="J278" s="75">
        <f t="shared" si="30"/>
        <v>0</v>
      </c>
      <c r="K278" s="76">
        <f t="shared" si="31"/>
        <v>0</v>
      </c>
    </row>
    <row r="279" spans="1:11">
      <c r="A279" s="125" t="s">
        <v>556</v>
      </c>
      <c r="B279" s="71" t="s">
        <v>62</v>
      </c>
      <c r="C279" s="119"/>
      <c r="D279" s="71" t="s">
        <v>28</v>
      </c>
      <c r="E279" s="71" t="s">
        <v>30</v>
      </c>
      <c r="F279" s="126" t="s">
        <v>557</v>
      </c>
      <c r="G279" s="98" t="s">
        <v>67</v>
      </c>
      <c r="H279" s="127">
        <v>14.95</v>
      </c>
      <c r="I279" s="187"/>
      <c r="J279" s="75">
        <f t="shared" si="30"/>
        <v>0</v>
      </c>
      <c r="K279" s="76">
        <f t="shared" si="31"/>
        <v>0</v>
      </c>
    </row>
    <row r="280" spans="1:11" ht="25.5">
      <c r="A280" s="125" t="s">
        <v>558</v>
      </c>
      <c r="B280" s="71" t="s">
        <v>62</v>
      </c>
      <c r="C280" s="119"/>
      <c r="D280" s="71" t="s">
        <v>28</v>
      </c>
      <c r="E280" s="71" t="s">
        <v>30</v>
      </c>
      <c r="F280" s="126" t="s">
        <v>559</v>
      </c>
      <c r="G280" s="71" t="s">
        <v>49</v>
      </c>
      <c r="H280" s="127">
        <v>3</v>
      </c>
      <c r="I280" s="187"/>
      <c r="J280" s="75">
        <f t="shared" si="30"/>
        <v>0</v>
      </c>
      <c r="K280" s="76">
        <f t="shared" si="31"/>
        <v>0</v>
      </c>
    </row>
    <row r="281" spans="1:11" ht="25.5">
      <c r="A281" s="125" t="s">
        <v>560</v>
      </c>
      <c r="B281" s="71" t="s">
        <v>62</v>
      </c>
      <c r="C281" s="119"/>
      <c r="D281" s="71" t="s">
        <v>28</v>
      </c>
      <c r="E281" s="71" t="s">
        <v>30</v>
      </c>
      <c r="F281" s="126" t="s">
        <v>561</v>
      </c>
      <c r="G281" s="71" t="s">
        <v>49</v>
      </c>
      <c r="H281" s="127">
        <v>2</v>
      </c>
      <c r="I281" s="187"/>
      <c r="J281" s="75">
        <f t="shared" si="30"/>
        <v>0</v>
      </c>
      <c r="K281" s="76">
        <f t="shared" si="31"/>
        <v>0</v>
      </c>
    </row>
    <row r="282" spans="1:11" ht="25.5">
      <c r="A282" s="125" t="s">
        <v>562</v>
      </c>
      <c r="B282" s="71" t="s">
        <v>62</v>
      </c>
      <c r="C282" s="119"/>
      <c r="D282" s="71" t="s">
        <v>28</v>
      </c>
      <c r="E282" s="71" t="s">
        <v>30</v>
      </c>
      <c r="F282" s="126" t="s">
        <v>563</v>
      </c>
      <c r="G282" s="71" t="s">
        <v>49</v>
      </c>
      <c r="H282" s="127">
        <v>1</v>
      </c>
      <c r="I282" s="187"/>
      <c r="J282" s="75">
        <f t="shared" si="30"/>
        <v>0</v>
      </c>
      <c r="K282" s="76">
        <f t="shared" si="31"/>
        <v>0</v>
      </c>
    </row>
    <row r="283" spans="1:11" ht="25.5">
      <c r="A283" s="125" t="s">
        <v>564</v>
      </c>
      <c r="B283" s="71" t="s">
        <v>62</v>
      </c>
      <c r="C283" s="119"/>
      <c r="D283" s="71" t="s">
        <v>28</v>
      </c>
      <c r="E283" s="71" t="s">
        <v>30</v>
      </c>
      <c r="F283" s="126" t="s">
        <v>565</v>
      </c>
      <c r="G283" s="71" t="s">
        <v>49</v>
      </c>
      <c r="H283" s="127">
        <v>1</v>
      </c>
      <c r="I283" s="187"/>
      <c r="J283" s="75">
        <f t="shared" si="30"/>
        <v>0</v>
      </c>
      <c r="K283" s="76">
        <f t="shared" si="31"/>
        <v>0</v>
      </c>
    </row>
    <row r="284" spans="1:11" ht="25.5">
      <c r="A284" s="125" t="s">
        <v>566</v>
      </c>
      <c r="B284" s="71" t="s">
        <v>62</v>
      </c>
      <c r="C284" s="119"/>
      <c r="D284" s="71" t="s">
        <v>28</v>
      </c>
      <c r="E284" s="71" t="s">
        <v>30</v>
      </c>
      <c r="F284" s="126" t="s">
        <v>567</v>
      </c>
      <c r="G284" s="71" t="s">
        <v>49</v>
      </c>
      <c r="H284" s="127">
        <v>1</v>
      </c>
      <c r="I284" s="187"/>
      <c r="J284" s="75">
        <f t="shared" si="30"/>
        <v>0</v>
      </c>
      <c r="K284" s="76">
        <f t="shared" si="31"/>
        <v>0</v>
      </c>
    </row>
    <row r="285" spans="1:11" ht="25.5">
      <c r="A285" s="125" t="s">
        <v>568</v>
      </c>
      <c r="B285" s="71" t="s">
        <v>62</v>
      </c>
      <c r="C285" s="130"/>
      <c r="D285" s="71" t="s">
        <v>28</v>
      </c>
      <c r="E285" s="71" t="s">
        <v>30</v>
      </c>
      <c r="F285" s="126" t="s">
        <v>569</v>
      </c>
      <c r="G285" s="71" t="s">
        <v>49</v>
      </c>
      <c r="H285" s="127">
        <v>2</v>
      </c>
      <c r="I285" s="187"/>
      <c r="J285" s="75">
        <f t="shared" si="30"/>
        <v>0</v>
      </c>
      <c r="K285" s="76">
        <f t="shared" si="31"/>
        <v>0</v>
      </c>
    </row>
    <row r="286" spans="1:11" ht="25.5">
      <c r="A286" s="125" t="s">
        <v>570</v>
      </c>
      <c r="B286" s="71" t="s">
        <v>62</v>
      </c>
      <c r="C286" s="119"/>
      <c r="D286" s="71" t="s">
        <v>28</v>
      </c>
      <c r="E286" s="71" t="s">
        <v>30</v>
      </c>
      <c r="F286" s="126" t="s">
        <v>571</v>
      </c>
      <c r="G286" s="71" t="s">
        <v>49</v>
      </c>
      <c r="H286" s="127">
        <v>1</v>
      </c>
      <c r="I286" s="187"/>
      <c r="J286" s="75">
        <f t="shared" si="30"/>
        <v>0</v>
      </c>
      <c r="K286" s="76">
        <f t="shared" si="31"/>
        <v>0</v>
      </c>
    </row>
    <row r="287" spans="1:11" ht="25.5">
      <c r="A287" s="125" t="s">
        <v>572</v>
      </c>
      <c r="B287" s="71" t="s">
        <v>62</v>
      </c>
      <c r="C287" s="119"/>
      <c r="D287" s="71" t="s">
        <v>28</v>
      </c>
      <c r="E287" s="71" t="s">
        <v>30</v>
      </c>
      <c r="F287" s="126" t="s">
        <v>573</v>
      </c>
      <c r="G287" s="71" t="s">
        <v>49</v>
      </c>
      <c r="H287" s="127">
        <v>8</v>
      </c>
      <c r="I287" s="187"/>
      <c r="J287" s="75">
        <f t="shared" si="30"/>
        <v>0</v>
      </c>
      <c r="K287" s="76">
        <f t="shared" si="31"/>
        <v>0</v>
      </c>
    </row>
    <row r="288" spans="1:11" ht="25.5">
      <c r="A288" s="125" t="s">
        <v>574</v>
      </c>
      <c r="B288" s="71" t="s">
        <v>62</v>
      </c>
      <c r="C288" s="119"/>
      <c r="D288" s="71" t="s">
        <v>28</v>
      </c>
      <c r="E288" s="71" t="s">
        <v>30</v>
      </c>
      <c r="F288" s="126" t="s">
        <v>555</v>
      </c>
      <c r="G288" s="98" t="s">
        <v>67</v>
      </c>
      <c r="H288" s="127">
        <v>0.23</v>
      </c>
      <c r="I288" s="187"/>
      <c r="J288" s="75">
        <f t="shared" si="30"/>
        <v>0</v>
      </c>
      <c r="K288" s="76">
        <f t="shared" si="31"/>
        <v>0</v>
      </c>
    </row>
    <row r="289" spans="1:11" ht="25.5">
      <c r="A289" s="125" t="s">
        <v>575</v>
      </c>
      <c r="B289" s="71" t="s">
        <v>62</v>
      </c>
      <c r="C289" s="119"/>
      <c r="D289" s="71" t="s">
        <v>28</v>
      </c>
      <c r="E289" s="71" t="s">
        <v>30</v>
      </c>
      <c r="F289" s="126" t="s">
        <v>576</v>
      </c>
      <c r="G289" s="98" t="s">
        <v>67</v>
      </c>
      <c r="H289" s="127">
        <v>1.23</v>
      </c>
      <c r="I289" s="187"/>
      <c r="J289" s="75">
        <f t="shared" si="30"/>
        <v>0</v>
      </c>
      <c r="K289" s="76">
        <f t="shared" si="31"/>
        <v>0</v>
      </c>
    </row>
    <row r="290" spans="1:11" ht="25.5">
      <c r="A290" s="125" t="s">
        <v>577</v>
      </c>
      <c r="B290" s="71" t="s">
        <v>62</v>
      </c>
      <c r="C290" s="119"/>
      <c r="D290" s="71" t="s">
        <v>28</v>
      </c>
      <c r="E290" s="71" t="s">
        <v>30</v>
      </c>
      <c r="F290" s="126" t="s">
        <v>578</v>
      </c>
      <c r="G290" s="98" t="s">
        <v>67</v>
      </c>
      <c r="H290" s="127">
        <v>0.88</v>
      </c>
      <c r="I290" s="187"/>
      <c r="J290" s="75">
        <f t="shared" si="30"/>
        <v>0</v>
      </c>
      <c r="K290" s="76">
        <f t="shared" si="31"/>
        <v>0</v>
      </c>
    </row>
    <row r="291" spans="1:11" ht="25.5">
      <c r="A291" s="125" t="s">
        <v>579</v>
      </c>
      <c r="B291" s="71" t="s">
        <v>62</v>
      </c>
      <c r="C291" s="119"/>
      <c r="D291" s="71" t="s">
        <v>28</v>
      </c>
      <c r="E291" s="71" t="s">
        <v>30</v>
      </c>
      <c r="F291" s="126" t="s">
        <v>580</v>
      </c>
      <c r="G291" s="71" t="s">
        <v>49</v>
      </c>
      <c r="H291" s="127">
        <v>1</v>
      </c>
      <c r="I291" s="187"/>
      <c r="J291" s="75">
        <f t="shared" si="30"/>
        <v>0</v>
      </c>
      <c r="K291" s="76">
        <f t="shared" si="31"/>
        <v>0</v>
      </c>
    </row>
    <row r="292" spans="1:11" ht="25.5">
      <c r="A292" s="125" t="s">
        <v>581</v>
      </c>
      <c r="B292" s="71" t="s">
        <v>62</v>
      </c>
      <c r="C292" s="119"/>
      <c r="D292" s="71" t="s">
        <v>28</v>
      </c>
      <c r="E292" s="71" t="s">
        <v>30</v>
      </c>
      <c r="F292" s="126" t="s">
        <v>582</v>
      </c>
      <c r="G292" s="71" t="s">
        <v>49</v>
      </c>
      <c r="H292" s="127">
        <v>1</v>
      </c>
      <c r="I292" s="187"/>
      <c r="J292" s="75">
        <f t="shared" si="30"/>
        <v>0</v>
      </c>
      <c r="K292" s="76">
        <f t="shared" si="31"/>
        <v>0</v>
      </c>
    </row>
    <row r="293" spans="1:11" ht="25.5">
      <c r="A293" s="125" t="s">
        <v>583</v>
      </c>
      <c r="B293" s="71" t="s">
        <v>62</v>
      </c>
      <c r="C293" s="119"/>
      <c r="D293" s="71" t="s">
        <v>28</v>
      </c>
      <c r="E293" s="71" t="s">
        <v>30</v>
      </c>
      <c r="F293" s="126" t="s">
        <v>584</v>
      </c>
      <c r="G293" s="71" t="s">
        <v>49</v>
      </c>
      <c r="H293" s="127">
        <v>1</v>
      </c>
      <c r="I293" s="187"/>
      <c r="J293" s="75">
        <f t="shared" si="30"/>
        <v>0</v>
      </c>
      <c r="K293" s="76">
        <f t="shared" si="31"/>
        <v>0</v>
      </c>
    </row>
    <row r="294" spans="1:11" ht="25.5">
      <c r="A294" s="125" t="s">
        <v>585</v>
      </c>
      <c r="B294" s="71" t="s">
        <v>62</v>
      </c>
      <c r="C294" s="119"/>
      <c r="D294" s="71" t="s">
        <v>28</v>
      </c>
      <c r="E294" s="71" t="s">
        <v>30</v>
      </c>
      <c r="F294" s="126" t="s">
        <v>586</v>
      </c>
      <c r="G294" s="71" t="s">
        <v>49</v>
      </c>
      <c r="H294" s="127">
        <v>1</v>
      </c>
      <c r="I294" s="187"/>
      <c r="J294" s="75">
        <f t="shared" si="30"/>
        <v>0</v>
      </c>
      <c r="K294" s="76">
        <f t="shared" si="31"/>
        <v>0</v>
      </c>
    </row>
    <row r="295" spans="1:11" ht="25.5">
      <c r="A295" s="125" t="s">
        <v>587</v>
      </c>
      <c r="B295" s="71" t="s">
        <v>62</v>
      </c>
      <c r="C295" s="119"/>
      <c r="D295" s="71" t="s">
        <v>28</v>
      </c>
      <c r="E295" s="71" t="s">
        <v>30</v>
      </c>
      <c r="F295" s="126" t="s">
        <v>588</v>
      </c>
      <c r="G295" s="71" t="s">
        <v>49</v>
      </c>
      <c r="H295" s="127">
        <v>1</v>
      </c>
      <c r="I295" s="187"/>
      <c r="J295" s="75">
        <f t="shared" si="30"/>
        <v>0</v>
      </c>
      <c r="K295" s="76">
        <f t="shared" si="31"/>
        <v>0</v>
      </c>
    </row>
    <row r="296" spans="1:11" ht="25.5">
      <c r="A296" s="125" t="s">
        <v>589</v>
      </c>
      <c r="B296" s="71" t="s">
        <v>62</v>
      </c>
      <c r="C296" s="119"/>
      <c r="D296" s="71" t="s">
        <v>28</v>
      </c>
      <c r="E296" s="71" t="s">
        <v>30</v>
      </c>
      <c r="F296" s="126" t="s">
        <v>590</v>
      </c>
      <c r="G296" s="71" t="s">
        <v>49</v>
      </c>
      <c r="H296" s="127">
        <v>2</v>
      </c>
      <c r="I296" s="187"/>
      <c r="J296" s="75">
        <f t="shared" si="30"/>
        <v>0</v>
      </c>
      <c r="K296" s="76">
        <f t="shared" si="31"/>
        <v>0</v>
      </c>
    </row>
    <row r="297" spans="1:11" ht="25.5">
      <c r="A297" s="125" t="s">
        <v>591</v>
      </c>
      <c r="B297" s="71" t="s">
        <v>62</v>
      </c>
      <c r="C297" s="119"/>
      <c r="D297" s="71" t="s">
        <v>28</v>
      </c>
      <c r="E297" s="71" t="s">
        <v>30</v>
      </c>
      <c r="F297" s="126" t="s">
        <v>592</v>
      </c>
      <c r="G297" s="71" t="s">
        <v>49</v>
      </c>
      <c r="H297" s="127">
        <v>2</v>
      </c>
      <c r="I297" s="187"/>
      <c r="J297" s="75">
        <f t="shared" si="30"/>
        <v>0</v>
      </c>
      <c r="K297" s="76">
        <f t="shared" si="31"/>
        <v>0</v>
      </c>
    </row>
    <row r="298" spans="1:11">
      <c r="A298" s="125" t="s">
        <v>593</v>
      </c>
      <c r="B298" s="72" t="s">
        <v>348</v>
      </c>
      <c r="C298" s="72"/>
      <c r="D298" s="98" t="s">
        <v>28</v>
      </c>
      <c r="E298" s="98"/>
      <c r="F298" s="73" t="s">
        <v>346</v>
      </c>
      <c r="G298" s="71" t="s">
        <v>49</v>
      </c>
      <c r="H298" s="127">
        <v>1</v>
      </c>
      <c r="I298" s="131"/>
      <c r="J298" s="75">
        <f t="shared" si="30"/>
        <v>0</v>
      </c>
      <c r="K298" s="76">
        <f>ROUND(H298*J298,2)</f>
        <v>0</v>
      </c>
    </row>
    <row r="299" spans="1:11">
      <c r="A299" s="222" t="s">
        <v>594</v>
      </c>
      <c r="B299" s="223"/>
      <c r="C299" s="224"/>
      <c r="D299" s="223"/>
      <c r="E299" s="223"/>
      <c r="F299" s="225" t="s">
        <v>595</v>
      </c>
      <c r="G299" s="223"/>
      <c r="H299" s="226" t="s">
        <v>110</v>
      </c>
      <c r="I299" s="227"/>
      <c r="J299" s="228"/>
      <c r="K299" s="229">
        <f>SUBTOTAL(9,K300:K302)</f>
        <v>0</v>
      </c>
    </row>
    <row r="300" spans="1:11" ht="25.5">
      <c r="A300" s="125" t="s">
        <v>596</v>
      </c>
      <c r="B300" s="98" t="s">
        <v>335</v>
      </c>
      <c r="C300" s="98"/>
      <c r="D300" s="71" t="s">
        <v>28</v>
      </c>
      <c r="E300" s="71" t="s">
        <v>30</v>
      </c>
      <c r="F300" s="73" t="s">
        <v>597</v>
      </c>
      <c r="G300" s="71" t="s">
        <v>64</v>
      </c>
      <c r="H300" s="127">
        <v>14.84</v>
      </c>
      <c r="I300" s="191"/>
      <c r="J300" s="75">
        <f>ROUND(I300*$K$3,2)+I300</f>
        <v>0</v>
      </c>
      <c r="K300" s="76">
        <f>ROUND(H300*J300,2)</f>
        <v>0</v>
      </c>
    </row>
    <row r="301" spans="1:11" ht="25.5">
      <c r="A301" s="125" t="s">
        <v>598</v>
      </c>
      <c r="B301" s="98" t="s">
        <v>335</v>
      </c>
      <c r="C301" s="98"/>
      <c r="D301" s="71" t="s">
        <v>28</v>
      </c>
      <c r="E301" s="71" t="s">
        <v>30</v>
      </c>
      <c r="F301" s="126" t="s">
        <v>599</v>
      </c>
      <c r="G301" s="71" t="s">
        <v>64</v>
      </c>
      <c r="H301" s="127">
        <v>10.35</v>
      </c>
      <c r="I301" s="191"/>
      <c r="J301" s="75">
        <f>ROUND(I301*$K$3,2)+I301</f>
        <v>0</v>
      </c>
      <c r="K301" s="76">
        <f>ROUND(H301*J301,2)</f>
        <v>0</v>
      </c>
    </row>
    <row r="302" spans="1:11" ht="38.25">
      <c r="A302" s="125" t="s">
        <v>600</v>
      </c>
      <c r="B302" s="98" t="s">
        <v>335</v>
      </c>
      <c r="C302" s="98"/>
      <c r="D302" s="71" t="s">
        <v>28</v>
      </c>
      <c r="E302" s="71" t="s">
        <v>30</v>
      </c>
      <c r="F302" s="126" t="s">
        <v>601</v>
      </c>
      <c r="G302" s="71" t="s">
        <v>49</v>
      </c>
      <c r="H302" s="127">
        <v>1</v>
      </c>
      <c r="I302" s="191"/>
      <c r="J302" s="75">
        <f>ROUND(I302*$K$3,2)+I302</f>
        <v>0</v>
      </c>
      <c r="K302" s="76">
        <f>ROUND(H302*J302,2)</f>
        <v>0</v>
      </c>
    </row>
    <row r="303" spans="1:11">
      <c r="A303" s="222" t="s">
        <v>602</v>
      </c>
      <c r="B303" s="223"/>
      <c r="C303" s="224"/>
      <c r="D303" s="223"/>
      <c r="E303" s="223"/>
      <c r="F303" s="225" t="s">
        <v>603</v>
      </c>
      <c r="G303" s="223"/>
      <c r="H303" s="226" t="s">
        <v>110</v>
      </c>
      <c r="I303" s="227"/>
      <c r="J303" s="228"/>
      <c r="K303" s="229">
        <f>SUBTOTAL(9,K304)</f>
        <v>0</v>
      </c>
    </row>
    <row r="304" spans="1:11" ht="76.5">
      <c r="A304" s="125" t="s">
        <v>604</v>
      </c>
      <c r="B304" s="98" t="s">
        <v>335</v>
      </c>
      <c r="C304" s="98"/>
      <c r="D304" s="71" t="s">
        <v>32</v>
      </c>
      <c r="E304" s="71" t="s">
        <v>30</v>
      </c>
      <c r="F304" s="126" t="s">
        <v>605</v>
      </c>
      <c r="G304" s="71" t="s">
        <v>49</v>
      </c>
      <c r="H304" s="127">
        <v>4</v>
      </c>
      <c r="I304" s="191"/>
      <c r="J304" s="75">
        <f>ROUND(I304*$K$5,2)+I304</f>
        <v>0</v>
      </c>
      <c r="K304" s="132">
        <f>ROUND(H304*J304,2)</f>
        <v>0</v>
      </c>
    </row>
    <row r="305" spans="1:11">
      <c r="A305" s="222" t="s">
        <v>606</v>
      </c>
      <c r="B305" s="223"/>
      <c r="C305" s="224"/>
      <c r="D305" s="223"/>
      <c r="E305" s="223"/>
      <c r="F305" s="225" t="s">
        <v>607</v>
      </c>
      <c r="G305" s="223"/>
      <c r="H305" s="226" t="s">
        <v>110</v>
      </c>
      <c r="I305" s="227"/>
      <c r="J305" s="228"/>
      <c r="K305" s="229">
        <f>SUBTOTAL(9,K306:K306)</f>
        <v>0</v>
      </c>
    </row>
    <row r="306" spans="1:11" ht="89.25">
      <c r="A306" s="125" t="s">
        <v>608</v>
      </c>
      <c r="B306" s="72" t="s">
        <v>609</v>
      </c>
      <c r="C306" s="72"/>
      <c r="D306" s="98" t="s">
        <v>28</v>
      </c>
      <c r="E306" s="98" t="s">
        <v>28</v>
      </c>
      <c r="F306" s="126" t="s">
        <v>610</v>
      </c>
      <c r="G306" s="71" t="s">
        <v>49</v>
      </c>
      <c r="H306" s="127">
        <v>4</v>
      </c>
      <c r="I306" s="191"/>
      <c r="J306" s="75">
        <f>ROUND(I306*$K$3,2)+I306</f>
        <v>0</v>
      </c>
      <c r="K306" s="76">
        <f>ROUND(H306*J306,2)</f>
        <v>0</v>
      </c>
    </row>
    <row r="307" spans="1:11">
      <c r="A307" s="222" t="s">
        <v>611</v>
      </c>
      <c r="B307" s="223"/>
      <c r="C307" s="224"/>
      <c r="D307" s="223"/>
      <c r="E307" s="223"/>
      <c r="F307" s="225" t="s">
        <v>199</v>
      </c>
      <c r="G307" s="223"/>
      <c r="H307" s="226" t="s">
        <v>110</v>
      </c>
      <c r="I307" s="227"/>
      <c r="J307" s="228"/>
      <c r="K307" s="229">
        <f>SUBTOTAL(9,K308:K340)</f>
        <v>0</v>
      </c>
    </row>
    <row r="308" spans="1:11" ht="25.5">
      <c r="A308" s="125" t="s">
        <v>612</v>
      </c>
      <c r="B308" s="98" t="s">
        <v>335</v>
      </c>
      <c r="C308" s="98"/>
      <c r="D308" s="71" t="s">
        <v>28</v>
      </c>
      <c r="E308" s="71" t="s">
        <v>30</v>
      </c>
      <c r="F308" s="126" t="s">
        <v>613</v>
      </c>
      <c r="G308" s="71" t="s">
        <v>49</v>
      </c>
      <c r="H308" s="127">
        <v>2</v>
      </c>
      <c r="I308" s="191"/>
      <c r="J308" s="75">
        <f t="shared" ref="J308:J321" si="32">ROUND(I308*$K$3,2)+I308</f>
        <v>0</v>
      </c>
      <c r="K308" s="76">
        <f t="shared" ref="K308:K339" si="33">ROUND(H308*J308,2)</f>
        <v>0</v>
      </c>
    </row>
    <row r="309" spans="1:11" ht="25.5">
      <c r="A309" s="125" t="s">
        <v>614</v>
      </c>
      <c r="B309" s="98" t="s">
        <v>335</v>
      </c>
      <c r="C309" s="98"/>
      <c r="D309" s="71" t="s">
        <v>28</v>
      </c>
      <c r="E309" s="71" t="s">
        <v>30</v>
      </c>
      <c r="F309" s="126" t="s">
        <v>615</v>
      </c>
      <c r="G309" s="71" t="s">
        <v>49</v>
      </c>
      <c r="H309" s="127">
        <v>4</v>
      </c>
      <c r="I309" s="191"/>
      <c r="J309" s="75">
        <f t="shared" si="32"/>
        <v>0</v>
      </c>
      <c r="K309" s="76">
        <f t="shared" si="33"/>
        <v>0</v>
      </c>
    </row>
    <row r="310" spans="1:11">
      <c r="A310" s="125" t="s">
        <v>616</v>
      </c>
      <c r="B310" s="98" t="s">
        <v>335</v>
      </c>
      <c r="C310" s="98"/>
      <c r="D310" s="71" t="s">
        <v>28</v>
      </c>
      <c r="E310" s="71" t="s">
        <v>30</v>
      </c>
      <c r="F310" s="126" t="s">
        <v>617</v>
      </c>
      <c r="G310" s="71" t="s">
        <v>49</v>
      </c>
      <c r="H310" s="127">
        <v>4</v>
      </c>
      <c r="I310" s="191"/>
      <c r="J310" s="75">
        <f>ROUND(I310*$K$3,2)+I310</f>
        <v>0</v>
      </c>
      <c r="K310" s="76">
        <f t="shared" si="33"/>
        <v>0</v>
      </c>
    </row>
    <row r="311" spans="1:11">
      <c r="A311" s="125" t="s">
        <v>618</v>
      </c>
      <c r="B311" s="129" t="s">
        <v>214</v>
      </c>
      <c r="C311" s="98"/>
      <c r="D311" s="71" t="s">
        <v>28</v>
      </c>
      <c r="E311" s="71"/>
      <c r="F311" s="126" t="s">
        <v>619</v>
      </c>
      <c r="G311" s="71" t="s">
        <v>49</v>
      </c>
      <c r="H311" s="127">
        <v>4</v>
      </c>
      <c r="I311" s="191"/>
      <c r="J311" s="75">
        <f t="shared" si="32"/>
        <v>0</v>
      </c>
      <c r="K311" s="76">
        <f t="shared" si="33"/>
        <v>0</v>
      </c>
    </row>
    <row r="312" spans="1:11" ht="25.5">
      <c r="A312" s="125" t="s">
        <v>620</v>
      </c>
      <c r="B312" s="98" t="s">
        <v>335</v>
      </c>
      <c r="C312" s="98"/>
      <c r="D312" s="71" t="s">
        <v>28</v>
      </c>
      <c r="E312" s="71" t="s">
        <v>30</v>
      </c>
      <c r="F312" s="126" t="s">
        <v>621</v>
      </c>
      <c r="G312" s="71" t="s">
        <v>49</v>
      </c>
      <c r="H312" s="127">
        <v>4</v>
      </c>
      <c r="I312" s="191"/>
      <c r="J312" s="75">
        <f>ROUND(I312*$K$3,2)+I312</f>
        <v>0</v>
      </c>
      <c r="K312" s="76">
        <f t="shared" si="33"/>
        <v>0</v>
      </c>
    </row>
    <row r="313" spans="1:11" ht="38.25">
      <c r="A313" s="125" t="s">
        <v>622</v>
      </c>
      <c r="B313" s="98" t="s">
        <v>335</v>
      </c>
      <c r="C313" s="98"/>
      <c r="D313" s="71" t="s">
        <v>28</v>
      </c>
      <c r="E313" s="71" t="s">
        <v>30</v>
      </c>
      <c r="F313" s="126" t="s">
        <v>623</v>
      </c>
      <c r="G313" s="71" t="s">
        <v>49</v>
      </c>
      <c r="H313" s="127">
        <v>4</v>
      </c>
      <c r="I313" s="189"/>
      <c r="J313" s="75">
        <f t="shared" si="32"/>
        <v>0</v>
      </c>
      <c r="K313" s="76">
        <f t="shared" si="33"/>
        <v>0</v>
      </c>
    </row>
    <row r="314" spans="1:11" ht="25.5">
      <c r="A314" s="125" t="s">
        <v>624</v>
      </c>
      <c r="B314" s="129" t="s">
        <v>214</v>
      </c>
      <c r="C314" s="98"/>
      <c r="D314" s="71" t="s">
        <v>28</v>
      </c>
      <c r="E314" s="71" t="s">
        <v>30</v>
      </c>
      <c r="F314" s="126" t="s">
        <v>625</v>
      </c>
      <c r="G314" s="71" t="s">
        <v>49</v>
      </c>
      <c r="H314" s="127">
        <v>4</v>
      </c>
      <c r="I314" s="191"/>
      <c r="J314" s="75">
        <f t="shared" si="32"/>
        <v>0</v>
      </c>
      <c r="K314" s="76">
        <f t="shared" si="33"/>
        <v>0</v>
      </c>
    </row>
    <row r="315" spans="1:11">
      <c r="A315" s="125" t="s">
        <v>626</v>
      </c>
      <c r="B315" s="98" t="s">
        <v>335</v>
      </c>
      <c r="C315" s="98"/>
      <c r="D315" s="71" t="s">
        <v>28</v>
      </c>
      <c r="E315" s="71" t="s">
        <v>30</v>
      </c>
      <c r="F315" s="126" t="s">
        <v>627</v>
      </c>
      <c r="G315" s="71" t="s">
        <v>49</v>
      </c>
      <c r="H315" s="127">
        <v>4</v>
      </c>
      <c r="I315" s="191"/>
      <c r="J315" s="75">
        <f>ROUND(I315*$K$3,2)+I315</f>
        <v>0</v>
      </c>
      <c r="K315" s="76">
        <f t="shared" si="33"/>
        <v>0</v>
      </c>
    </row>
    <row r="316" spans="1:11" ht="25.5">
      <c r="A316" s="125" t="s">
        <v>628</v>
      </c>
      <c r="B316" s="98" t="s">
        <v>335</v>
      </c>
      <c r="C316" s="98"/>
      <c r="D316" s="71" t="s">
        <v>28</v>
      </c>
      <c r="E316" s="71" t="s">
        <v>30</v>
      </c>
      <c r="F316" s="126" t="s">
        <v>629</v>
      </c>
      <c r="G316" s="71" t="s">
        <v>49</v>
      </c>
      <c r="H316" s="127">
        <v>4</v>
      </c>
      <c r="I316" s="191"/>
      <c r="J316" s="75">
        <f t="shared" si="32"/>
        <v>0</v>
      </c>
      <c r="K316" s="76">
        <f t="shared" si="33"/>
        <v>0</v>
      </c>
    </row>
    <row r="317" spans="1:11">
      <c r="A317" s="125" t="s">
        <v>630</v>
      </c>
      <c r="B317" s="129" t="s">
        <v>214</v>
      </c>
      <c r="C317" s="98"/>
      <c r="D317" s="71" t="s">
        <v>28</v>
      </c>
      <c r="E317" s="71" t="s">
        <v>30</v>
      </c>
      <c r="F317" s="126" t="s">
        <v>631</v>
      </c>
      <c r="G317" s="71" t="s">
        <v>49</v>
      </c>
      <c r="H317" s="127">
        <v>4</v>
      </c>
      <c r="I317" s="191"/>
      <c r="J317" s="75">
        <f t="shared" si="32"/>
        <v>0</v>
      </c>
      <c r="K317" s="76">
        <f t="shared" si="33"/>
        <v>0</v>
      </c>
    </row>
    <row r="318" spans="1:11">
      <c r="A318" s="125" t="s">
        <v>632</v>
      </c>
      <c r="B318" s="98" t="s">
        <v>335</v>
      </c>
      <c r="C318" s="98"/>
      <c r="D318" s="71" t="s">
        <v>28</v>
      </c>
      <c r="E318" s="71" t="s">
        <v>30</v>
      </c>
      <c r="F318" s="126" t="s">
        <v>633</v>
      </c>
      <c r="G318" s="71" t="s">
        <v>49</v>
      </c>
      <c r="H318" s="127">
        <v>3</v>
      </c>
      <c r="I318" s="191"/>
      <c r="J318" s="75">
        <f>ROUND(I318*$K$3,2)+I318</f>
        <v>0</v>
      </c>
      <c r="K318" s="76">
        <f t="shared" si="33"/>
        <v>0</v>
      </c>
    </row>
    <row r="319" spans="1:11" ht="25.5">
      <c r="A319" s="125" t="s">
        <v>634</v>
      </c>
      <c r="B319" s="98" t="s">
        <v>335</v>
      </c>
      <c r="C319" s="98"/>
      <c r="D319" s="71" t="s">
        <v>28</v>
      </c>
      <c r="E319" s="71" t="s">
        <v>30</v>
      </c>
      <c r="F319" s="126" t="s">
        <v>635</v>
      </c>
      <c r="G319" s="71" t="s">
        <v>49</v>
      </c>
      <c r="H319" s="127">
        <v>1</v>
      </c>
      <c r="I319" s="191"/>
      <c r="J319" s="75">
        <f>ROUND(I319*$K$3,2)+I319</f>
        <v>0</v>
      </c>
      <c r="K319" s="76">
        <f t="shared" si="33"/>
        <v>0</v>
      </c>
    </row>
    <row r="320" spans="1:11">
      <c r="A320" s="125" t="s">
        <v>636</v>
      </c>
      <c r="B320" s="129" t="s">
        <v>214</v>
      </c>
      <c r="C320" s="98"/>
      <c r="D320" s="71" t="s">
        <v>28</v>
      </c>
      <c r="E320" s="71" t="s">
        <v>30</v>
      </c>
      <c r="F320" s="126" t="s">
        <v>637</v>
      </c>
      <c r="G320" s="71" t="s">
        <v>49</v>
      </c>
      <c r="H320" s="127">
        <v>1</v>
      </c>
      <c r="I320" s="191"/>
      <c r="J320" s="75">
        <f t="shared" si="32"/>
        <v>0</v>
      </c>
      <c r="K320" s="76">
        <f t="shared" si="33"/>
        <v>0</v>
      </c>
    </row>
    <row r="321" spans="1:11" ht="25.5">
      <c r="A321" s="125" t="s">
        <v>638</v>
      </c>
      <c r="B321" s="98" t="s">
        <v>335</v>
      </c>
      <c r="C321" s="98"/>
      <c r="D321" s="71" t="s">
        <v>28</v>
      </c>
      <c r="E321" s="71" t="s">
        <v>30</v>
      </c>
      <c r="F321" s="126" t="s">
        <v>639</v>
      </c>
      <c r="G321" s="71" t="s">
        <v>49</v>
      </c>
      <c r="H321" s="127">
        <v>1</v>
      </c>
      <c r="I321" s="191"/>
      <c r="J321" s="75">
        <f t="shared" si="32"/>
        <v>0</v>
      </c>
      <c r="K321" s="76">
        <f t="shared" si="33"/>
        <v>0</v>
      </c>
    </row>
    <row r="322" spans="1:11" ht="25.5">
      <c r="A322" s="125" t="s">
        <v>640</v>
      </c>
      <c r="B322" s="98" t="s">
        <v>335</v>
      </c>
      <c r="C322" s="98"/>
      <c r="D322" s="71" t="s">
        <v>32</v>
      </c>
      <c r="E322" s="71" t="s">
        <v>30</v>
      </c>
      <c r="F322" s="126" t="s">
        <v>641</v>
      </c>
      <c r="G322" s="71" t="s">
        <v>49</v>
      </c>
      <c r="H322" s="127">
        <v>1</v>
      </c>
      <c r="I322" s="189"/>
      <c r="J322" s="75">
        <f>ROUND(I322*$K$5,2)+I322</f>
        <v>0</v>
      </c>
      <c r="K322" s="76">
        <f t="shared" si="33"/>
        <v>0</v>
      </c>
    </row>
    <row r="323" spans="1:11">
      <c r="A323" s="125" t="s">
        <v>642</v>
      </c>
      <c r="B323" s="71" t="s">
        <v>214</v>
      </c>
      <c r="C323" s="98"/>
      <c r="D323" s="129" t="s">
        <v>28</v>
      </c>
      <c r="E323" s="129" t="s">
        <v>30</v>
      </c>
      <c r="F323" s="126" t="s">
        <v>643</v>
      </c>
      <c r="G323" s="71" t="s">
        <v>49</v>
      </c>
      <c r="H323" s="127">
        <v>1</v>
      </c>
      <c r="I323" s="191"/>
      <c r="J323" s="75">
        <f t="shared" ref="J323:J339" si="34">ROUND(I323*$K$3,2)+I323</f>
        <v>0</v>
      </c>
      <c r="K323" s="76">
        <f t="shared" si="33"/>
        <v>0</v>
      </c>
    </row>
    <row r="324" spans="1:11">
      <c r="A324" s="125" t="s">
        <v>644</v>
      </c>
      <c r="B324" s="98" t="s">
        <v>335</v>
      </c>
      <c r="C324" s="98"/>
      <c r="D324" s="71" t="s">
        <v>28</v>
      </c>
      <c r="E324" s="71" t="s">
        <v>30</v>
      </c>
      <c r="F324" s="126" t="s">
        <v>645</v>
      </c>
      <c r="G324" s="71" t="s">
        <v>49</v>
      </c>
      <c r="H324" s="127">
        <v>1</v>
      </c>
      <c r="I324" s="191"/>
      <c r="J324" s="75">
        <f>ROUND(I324*$K$3,2)+I324</f>
        <v>0</v>
      </c>
      <c r="K324" s="76">
        <f t="shared" si="33"/>
        <v>0</v>
      </c>
    </row>
    <row r="325" spans="1:11" ht="38.25">
      <c r="A325" s="125" t="s">
        <v>646</v>
      </c>
      <c r="B325" s="129" t="s">
        <v>214</v>
      </c>
      <c r="C325" s="98"/>
      <c r="D325" s="71" t="s">
        <v>28</v>
      </c>
      <c r="E325" s="71" t="s">
        <v>30</v>
      </c>
      <c r="F325" s="126" t="s">
        <v>647</v>
      </c>
      <c r="G325" s="71" t="s">
        <v>49</v>
      </c>
      <c r="H325" s="127">
        <v>1</v>
      </c>
      <c r="I325" s="191"/>
      <c r="J325" s="75">
        <f t="shared" si="34"/>
        <v>0</v>
      </c>
      <c r="K325" s="76">
        <f t="shared" si="33"/>
        <v>0</v>
      </c>
    </row>
    <row r="326" spans="1:11" ht="25.5">
      <c r="A326" s="125" t="s">
        <v>648</v>
      </c>
      <c r="B326" s="98" t="s">
        <v>335</v>
      </c>
      <c r="C326" s="98"/>
      <c r="D326" s="71" t="s">
        <v>28</v>
      </c>
      <c r="E326" s="71" t="s">
        <v>30</v>
      </c>
      <c r="F326" s="126" t="s">
        <v>649</v>
      </c>
      <c r="G326" s="71" t="s">
        <v>49</v>
      </c>
      <c r="H326" s="127">
        <v>1</v>
      </c>
      <c r="I326" s="191"/>
      <c r="J326" s="75">
        <f>ROUND(I326*$K$3,2)+I326</f>
        <v>0</v>
      </c>
      <c r="K326" s="76">
        <f t="shared" si="33"/>
        <v>0</v>
      </c>
    </row>
    <row r="327" spans="1:11">
      <c r="A327" s="125" t="s">
        <v>650</v>
      </c>
      <c r="B327" s="98" t="s">
        <v>335</v>
      </c>
      <c r="C327" s="98"/>
      <c r="D327" s="71" t="s">
        <v>28</v>
      </c>
      <c r="E327" s="71" t="s">
        <v>30</v>
      </c>
      <c r="F327" s="126" t="s">
        <v>651</v>
      </c>
      <c r="G327" s="71" t="s">
        <v>49</v>
      </c>
      <c r="H327" s="127">
        <v>1</v>
      </c>
      <c r="I327" s="191"/>
      <c r="J327" s="75">
        <f>ROUND(I327*$K$3,2)+I327</f>
        <v>0</v>
      </c>
      <c r="K327" s="76">
        <f t="shared" si="33"/>
        <v>0</v>
      </c>
    </row>
    <row r="328" spans="1:11">
      <c r="A328" s="125" t="s">
        <v>652</v>
      </c>
      <c r="B328" s="71" t="s">
        <v>214</v>
      </c>
      <c r="C328" s="98"/>
      <c r="D328" s="129" t="s">
        <v>28</v>
      </c>
      <c r="E328" s="129" t="s">
        <v>30</v>
      </c>
      <c r="F328" s="126" t="s">
        <v>653</v>
      </c>
      <c r="G328" s="71" t="s">
        <v>49</v>
      </c>
      <c r="H328" s="127">
        <v>1</v>
      </c>
      <c r="I328" s="191"/>
      <c r="J328" s="75">
        <f t="shared" si="34"/>
        <v>0</v>
      </c>
      <c r="K328" s="76">
        <f t="shared" si="33"/>
        <v>0</v>
      </c>
    </row>
    <row r="329" spans="1:11" ht="25.5">
      <c r="A329" s="125" t="s">
        <v>654</v>
      </c>
      <c r="B329" s="98" t="s">
        <v>335</v>
      </c>
      <c r="C329" s="98"/>
      <c r="D329" s="71" t="s">
        <v>28</v>
      </c>
      <c r="E329" s="71" t="s">
        <v>30</v>
      </c>
      <c r="F329" s="126" t="s">
        <v>655</v>
      </c>
      <c r="G329" s="71" t="s">
        <v>49</v>
      </c>
      <c r="H329" s="127">
        <v>1</v>
      </c>
      <c r="I329" s="191"/>
      <c r="J329" s="75">
        <f>ROUND(I329*$K$3,2)+I329</f>
        <v>0</v>
      </c>
      <c r="K329" s="76">
        <f t="shared" si="33"/>
        <v>0</v>
      </c>
    </row>
    <row r="330" spans="1:11">
      <c r="A330" s="125" t="s">
        <v>656</v>
      </c>
      <c r="B330" s="71" t="s">
        <v>214</v>
      </c>
      <c r="C330" s="98"/>
      <c r="D330" s="129" t="s">
        <v>28</v>
      </c>
      <c r="E330" s="129" t="s">
        <v>30</v>
      </c>
      <c r="F330" s="126" t="s">
        <v>657</v>
      </c>
      <c r="G330" s="71" t="s">
        <v>49</v>
      </c>
      <c r="H330" s="127">
        <v>1</v>
      </c>
      <c r="I330" s="191"/>
      <c r="J330" s="75">
        <f t="shared" si="34"/>
        <v>0</v>
      </c>
      <c r="K330" s="76">
        <f t="shared" si="33"/>
        <v>0</v>
      </c>
    </row>
    <row r="331" spans="1:11">
      <c r="A331" s="125" t="s">
        <v>658</v>
      </c>
      <c r="B331" s="129" t="s">
        <v>214</v>
      </c>
      <c r="C331" s="98"/>
      <c r="D331" s="71" t="s">
        <v>28</v>
      </c>
      <c r="E331" s="71" t="s">
        <v>30</v>
      </c>
      <c r="F331" s="126" t="s">
        <v>659</v>
      </c>
      <c r="G331" s="71" t="s">
        <v>49</v>
      </c>
      <c r="H331" s="127">
        <v>1</v>
      </c>
      <c r="I331" s="191"/>
      <c r="J331" s="75">
        <f t="shared" si="34"/>
        <v>0</v>
      </c>
      <c r="K331" s="76">
        <f t="shared" si="33"/>
        <v>0</v>
      </c>
    </row>
    <row r="332" spans="1:11">
      <c r="A332" s="125" t="s">
        <v>660</v>
      </c>
      <c r="B332" s="98" t="s">
        <v>335</v>
      </c>
      <c r="C332" s="98"/>
      <c r="D332" s="71" t="s">
        <v>28</v>
      </c>
      <c r="E332" s="71" t="s">
        <v>30</v>
      </c>
      <c r="F332" s="126" t="s">
        <v>661</v>
      </c>
      <c r="G332" s="71" t="s">
        <v>49</v>
      </c>
      <c r="H332" s="127">
        <v>2</v>
      </c>
      <c r="I332" s="191"/>
      <c r="J332" s="75">
        <f>ROUND(I332*$K$3,2)+I332</f>
        <v>0</v>
      </c>
      <c r="K332" s="76">
        <f t="shared" si="33"/>
        <v>0</v>
      </c>
    </row>
    <row r="333" spans="1:11">
      <c r="A333" s="125" t="s">
        <v>662</v>
      </c>
      <c r="B333" s="98" t="s">
        <v>335</v>
      </c>
      <c r="C333" s="98"/>
      <c r="D333" s="71" t="s">
        <v>28</v>
      </c>
      <c r="E333" s="71" t="s">
        <v>30</v>
      </c>
      <c r="F333" s="126" t="s">
        <v>663</v>
      </c>
      <c r="G333" s="71" t="s">
        <v>49</v>
      </c>
      <c r="H333" s="127">
        <v>1</v>
      </c>
      <c r="I333" s="191"/>
      <c r="J333" s="75">
        <f t="shared" si="34"/>
        <v>0</v>
      </c>
      <c r="K333" s="76">
        <f t="shared" si="33"/>
        <v>0</v>
      </c>
    </row>
    <row r="334" spans="1:11" ht="25.5">
      <c r="A334" s="125" t="s">
        <v>664</v>
      </c>
      <c r="B334" s="98" t="s">
        <v>335</v>
      </c>
      <c r="C334" s="98"/>
      <c r="D334" s="71" t="s">
        <v>28</v>
      </c>
      <c r="E334" s="71" t="s">
        <v>30</v>
      </c>
      <c r="F334" s="126" t="s">
        <v>665</v>
      </c>
      <c r="G334" s="71" t="s">
        <v>49</v>
      </c>
      <c r="H334" s="127">
        <v>1</v>
      </c>
      <c r="I334" s="191"/>
      <c r="J334" s="75">
        <f t="shared" si="34"/>
        <v>0</v>
      </c>
      <c r="K334" s="76">
        <f t="shared" si="33"/>
        <v>0</v>
      </c>
    </row>
    <row r="335" spans="1:11">
      <c r="A335" s="125" t="s">
        <v>666</v>
      </c>
      <c r="B335" s="98" t="s">
        <v>335</v>
      </c>
      <c r="C335" s="98"/>
      <c r="D335" s="71" t="s">
        <v>28</v>
      </c>
      <c r="E335" s="71" t="s">
        <v>30</v>
      </c>
      <c r="F335" s="126" t="s">
        <v>667</v>
      </c>
      <c r="G335" s="71" t="s">
        <v>49</v>
      </c>
      <c r="H335" s="127">
        <v>5</v>
      </c>
      <c r="I335" s="191"/>
      <c r="J335" s="75">
        <f t="shared" si="34"/>
        <v>0</v>
      </c>
      <c r="K335" s="76">
        <f t="shared" si="33"/>
        <v>0</v>
      </c>
    </row>
    <row r="336" spans="1:11" ht="76.5">
      <c r="A336" s="125" t="s">
        <v>668</v>
      </c>
      <c r="B336" s="98" t="s">
        <v>335</v>
      </c>
      <c r="C336" s="98"/>
      <c r="D336" s="71" t="s">
        <v>32</v>
      </c>
      <c r="E336" s="71" t="s">
        <v>30</v>
      </c>
      <c r="F336" s="126" t="s">
        <v>669</v>
      </c>
      <c r="G336" s="71" t="s">
        <v>49</v>
      </c>
      <c r="H336" s="127">
        <v>1</v>
      </c>
      <c r="I336" s="189"/>
      <c r="J336" s="75">
        <f>ROUND(I336*$K$5,2)+I336</f>
        <v>0</v>
      </c>
      <c r="K336" s="76">
        <f t="shared" si="33"/>
        <v>0</v>
      </c>
    </row>
    <row r="337" spans="1:11" ht="76.5">
      <c r="A337" s="125" t="s">
        <v>670</v>
      </c>
      <c r="B337" s="98" t="s">
        <v>335</v>
      </c>
      <c r="C337" s="98"/>
      <c r="D337" s="71" t="s">
        <v>32</v>
      </c>
      <c r="E337" s="71" t="s">
        <v>30</v>
      </c>
      <c r="F337" s="126" t="s">
        <v>671</v>
      </c>
      <c r="G337" s="71" t="s">
        <v>49</v>
      </c>
      <c r="H337" s="127">
        <v>4</v>
      </c>
      <c r="I337" s="189"/>
      <c r="J337" s="75">
        <f>ROUND(I337*$K$5,2)+I337</f>
        <v>0</v>
      </c>
      <c r="K337" s="76">
        <f t="shared" si="33"/>
        <v>0</v>
      </c>
    </row>
    <row r="338" spans="1:11">
      <c r="A338" s="125" t="s">
        <v>672</v>
      </c>
      <c r="B338" s="98" t="s">
        <v>335</v>
      </c>
      <c r="C338" s="98"/>
      <c r="D338" s="71" t="s">
        <v>28</v>
      </c>
      <c r="E338" s="71" t="s">
        <v>30</v>
      </c>
      <c r="F338" s="126" t="s">
        <v>673</v>
      </c>
      <c r="G338" s="71" t="s">
        <v>49</v>
      </c>
      <c r="H338" s="127">
        <v>2</v>
      </c>
      <c r="I338" s="189"/>
      <c r="J338" s="75">
        <f t="shared" si="34"/>
        <v>0</v>
      </c>
      <c r="K338" s="76">
        <f t="shared" si="33"/>
        <v>0</v>
      </c>
    </row>
    <row r="339" spans="1:11" ht="63.75">
      <c r="A339" s="125" t="s">
        <v>674</v>
      </c>
      <c r="B339" s="98" t="s">
        <v>335</v>
      </c>
      <c r="C339" s="98"/>
      <c r="D339" s="71" t="s">
        <v>28</v>
      </c>
      <c r="E339" s="71" t="s">
        <v>30</v>
      </c>
      <c r="F339" s="126" t="s">
        <v>675</v>
      </c>
      <c r="G339" s="71" t="s">
        <v>49</v>
      </c>
      <c r="H339" s="127">
        <v>2</v>
      </c>
      <c r="I339" s="189"/>
      <c r="J339" s="75">
        <f t="shared" si="34"/>
        <v>0</v>
      </c>
      <c r="K339" s="76">
        <f t="shared" si="33"/>
        <v>0</v>
      </c>
    </row>
    <row r="340" spans="1:11" ht="38.25">
      <c r="A340" s="125" t="s">
        <v>676</v>
      </c>
      <c r="B340" s="71" t="s">
        <v>62</v>
      </c>
      <c r="C340" s="119"/>
      <c r="D340" s="71" t="s">
        <v>28</v>
      </c>
      <c r="E340" s="71" t="s">
        <v>30</v>
      </c>
      <c r="F340" s="126" t="s">
        <v>677</v>
      </c>
      <c r="G340" s="71" t="s">
        <v>49</v>
      </c>
      <c r="H340" s="127">
        <v>4</v>
      </c>
      <c r="I340" s="187"/>
      <c r="J340" s="75">
        <f>ROUND(I340*$K$3,2)+I340</f>
        <v>0</v>
      </c>
      <c r="K340" s="76">
        <f>ROUND(H340*J340,2)</f>
        <v>0</v>
      </c>
    </row>
    <row r="341" spans="1:11" ht="25.5">
      <c r="A341" s="222" t="s">
        <v>678</v>
      </c>
      <c r="B341" s="223"/>
      <c r="C341" s="224"/>
      <c r="D341" s="223"/>
      <c r="E341" s="223"/>
      <c r="F341" s="225" t="s">
        <v>679</v>
      </c>
      <c r="G341" s="223"/>
      <c r="H341" s="226"/>
      <c r="I341" s="227"/>
      <c r="J341" s="228"/>
      <c r="K341" s="229">
        <f>SUBTOTAL(9,K342:K374)</f>
        <v>0</v>
      </c>
    </row>
    <row r="342" spans="1:11" ht="25.5">
      <c r="A342" s="125" t="s">
        <v>680</v>
      </c>
      <c r="B342" s="72" t="s">
        <v>348</v>
      </c>
      <c r="C342" s="72"/>
      <c r="D342" s="98" t="s">
        <v>28</v>
      </c>
      <c r="E342" s="98" t="s">
        <v>28</v>
      </c>
      <c r="F342" s="126" t="s">
        <v>613</v>
      </c>
      <c r="G342" s="71" t="s">
        <v>49</v>
      </c>
      <c r="H342" s="127">
        <v>2</v>
      </c>
      <c r="I342" s="191"/>
      <c r="J342" s="75">
        <f>ROUND(I342*$K$3,2)+I342</f>
        <v>0</v>
      </c>
      <c r="K342" s="76">
        <f>ROUND(H342*J342,2)</f>
        <v>0</v>
      </c>
    </row>
    <row r="343" spans="1:11" ht="25.5">
      <c r="A343" s="125" t="s">
        <v>681</v>
      </c>
      <c r="B343" s="72" t="s">
        <v>348</v>
      </c>
      <c r="C343" s="72"/>
      <c r="D343" s="98" t="s">
        <v>28</v>
      </c>
      <c r="E343" s="98" t="s">
        <v>28</v>
      </c>
      <c r="F343" s="126" t="s">
        <v>615</v>
      </c>
      <c r="G343" s="71" t="s">
        <v>49</v>
      </c>
      <c r="H343" s="127">
        <v>4</v>
      </c>
      <c r="I343" s="191"/>
      <c r="J343" s="75">
        <f t="shared" ref="J343:J373" si="35">ROUND(I343*$K$3,2)+I343</f>
        <v>0</v>
      </c>
      <c r="K343" s="76">
        <f t="shared" ref="K343:K373" si="36">ROUND(H343*J343,2)</f>
        <v>0</v>
      </c>
    </row>
    <row r="344" spans="1:11">
      <c r="A344" s="125" t="s">
        <v>682</v>
      </c>
      <c r="B344" s="72" t="s">
        <v>348</v>
      </c>
      <c r="C344" s="72"/>
      <c r="D344" s="98" t="s">
        <v>28</v>
      </c>
      <c r="E344" s="98" t="s">
        <v>28</v>
      </c>
      <c r="F344" s="126" t="s">
        <v>617</v>
      </c>
      <c r="G344" s="71" t="s">
        <v>49</v>
      </c>
      <c r="H344" s="127">
        <v>4</v>
      </c>
      <c r="I344" s="191"/>
      <c r="J344" s="75">
        <f t="shared" si="35"/>
        <v>0</v>
      </c>
      <c r="K344" s="76">
        <f t="shared" si="36"/>
        <v>0</v>
      </c>
    </row>
    <row r="345" spans="1:11">
      <c r="A345" s="125" t="s">
        <v>683</v>
      </c>
      <c r="B345" s="72" t="s">
        <v>348</v>
      </c>
      <c r="C345" s="72"/>
      <c r="D345" s="98" t="s">
        <v>28</v>
      </c>
      <c r="E345" s="98" t="s">
        <v>28</v>
      </c>
      <c r="F345" s="126" t="s">
        <v>684</v>
      </c>
      <c r="G345" s="71" t="s">
        <v>49</v>
      </c>
      <c r="H345" s="127">
        <v>4</v>
      </c>
      <c r="I345" s="191"/>
      <c r="J345" s="75">
        <f t="shared" si="35"/>
        <v>0</v>
      </c>
      <c r="K345" s="76">
        <f t="shared" si="36"/>
        <v>0</v>
      </c>
    </row>
    <row r="346" spans="1:11" ht="25.5">
      <c r="A346" s="125" t="s">
        <v>685</v>
      </c>
      <c r="B346" s="72" t="s">
        <v>348</v>
      </c>
      <c r="C346" s="72"/>
      <c r="D346" s="98" t="s">
        <v>28</v>
      </c>
      <c r="E346" s="98" t="s">
        <v>28</v>
      </c>
      <c r="F346" s="126" t="s">
        <v>621</v>
      </c>
      <c r="G346" s="71" t="s">
        <v>49</v>
      </c>
      <c r="H346" s="127">
        <v>4</v>
      </c>
      <c r="I346" s="191"/>
      <c r="J346" s="75">
        <f t="shared" si="35"/>
        <v>0</v>
      </c>
      <c r="K346" s="76">
        <f t="shared" si="36"/>
        <v>0</v>
      </c>
    </row>
    <row r="347" spans="1:11" ht="25.5">
      <c r="A347" s="125" t="s">
        <v>686</v>
      </c>
      <c r="B347" s="72" t="s">
        <v>348</v>
      </c>
      <c r="C347" s="72"/>
      <c r="D347" s="98" t="s">
        <v>28</v>
      </c>
      <c r="E347" s="98" t="s">
        <v>28</v>
      </c>
      <c r="F347" s="126" t="s">
        <v>687</v>
      </c>
      <c r="G347" s="71" t="s">
        <v>49</v>
      </c>
      <c r="H347" s="127">
        <v>4</v>
      </c>
      <c r="I347" s="191"/>
      <c r="J347" s="75">
        <f t="shared" si="35"/>
        <v>0</v>
      </c>
      <c r="K347" s="76">
        <f t="shared" si="36"/>
        <v>0</v>
      </c>
    </row>
    <row r="348" spans="1:11" ht="25.5">
      <c r="A348" s="125" t="s">
        <v>688</v>
      </c>
      <c r="B348" s="72" t="s">
        <v>348</v>
      </c>
      <c r="C348" s="72"/>
      <c r="D348" s="98" t="s">
        <v>28</v>
      </c>
      <c r="E348" s="98" t="s">
        <v>28</v>
      </c>
      <c r="F348" s="126" t="s">
        <v>625</v>
      </c>
      <c r="G348" s="71" t="s">
        <v>49</v>
      </c>
      <c r="H348" s="127">
        <v>4</v>
      </c>
      <c r="I348" s="191"/>
      <c r="J348" s="75">
        <f t="shared" si="35"/>
        <v>0</v>
      </c>
      <c r="K348" s="76">
        <f t="shared" si="36"/>
        <v>0</v>
      </c>
    </row>
    <row r="349" spans="1:11">
      <c r="A349" s="125" t="s">
        <v>689</v>
      </c>
      <c r="B349" s="72" t="s">
        <v>348</v>
      </c>
      <c r="C349" s="72"/>
      <c r="D349" s="98" t="s">
        <v>28</v>
      </c>
      <c r="E349" s="98" t="s">
        <v>28</v>
      </c>
      <c r="F349" s="126" t="s">
        <v>627</v>
      </c>
      <c r="G349" s="71" t="s">
        <v>49</v>
      </c>
      <c r="H349" s="127">
        <v>4</v>
      </c>
      <c r="I349" s="191"/>
      <c r="J349" s="75">
        <f t="shared" si="35"/>
        <v>0</v>
      </c>
      <c r="K349" s="76">
        <f t="shared" si="36"/>
        <v>0</v>
      </c>
    </row>
    <row r="350" spans="1:11" ht="25.5">
      <c r="A350" s="125" t="s">
        <v>690</v>
      </c>
      <c r="B350" s="72" t="s">
        <v>348</v>
      </c>
      <c r="C350" s="72"/>
      <c r="D350" s="98" t="s">
        <v>28</v>
      </c>
      <c r="E350" s="98" t="s">
        <v>28</v>
      </c>
      <c r="F350" s="126" t="s">
        <v>629</v>
      </c>
      <c r="G350" s="71" t="s">
        <v>49</v>
      </c>
      <c r="H350" s="127">
        <v>4</v>
      </c>
      <c r="I350" s="191"/>
      <c r="J350" s="75">
        <f t="shared" si="35"/>
        <v>0</v>
      </c>
      <c r="K350" s="76">
        <f t="shared" si="36"/>
        <v>0</v>
      </c>
    </row>
    <row r="351" spans="1:11">
      <c r="A351" s="125" t="s">
        <v>691</v>
      </c>
      <c r="B351" s="72" t="s">
        <v>348</v>
      </c>
      <c r="C351" s="72"/>
      <c r="D351" s="98" t="s">
        <v>28</v>
      </c>
      <c r="E351" s="98" t="s">
        <v>28</v>
      </c>
      <c r="F351" s="126" t="s">
        <v>692</v>
      </c>
      <c r="G351" s="71" t="s">
        <v>49</v>
      </c>
      <c r="H351" s="127">
        <v>4</v>
      </c>
      <c r="I351" s="191"/>
      <c r="J351" s="75">
        <f t="shared" si="35"/>
        <v>0</v>
      </c>
      <c r="K351" s="76">
        <f t="shared" si="36"/>
        <v>0</v>
      </c>
    </row>
    <row r="352" spans="1:11">
      <c r="A352" s="125" t="s">
        <v>693</v>
      </c>
      <c r="B352" s="72" t="s">
        <v>348</v>
      </c>
      <c r="C352" s="72"/>
      <c r="D352" s="98" t="s">
        <v>28</v>
      </c>
      <c r="E352" s="98" t="s">
        <v>28</v>
      </c>
      <c r="F352" s="126" t="s">
        <v>633</v>
      </c>
      <c r="G352" s="71" t="s">
        <v>49</v>
      </c>
      <c r="H352" s="127">
        <v>3</v>
      </c>
      <c r="I352" s="191"/>
      <c r="J352" s="75">
        <f t="shared" si="35"/>
        <v>0</v>
      </c>
      <c r="K352" s="76">
        <f t="shared" si="36"/>
        <v>0</v>
      </c>
    </row>
    <row r="353" spans="1:11" ht="25.5">
      <c r="A353" s="125" t="s">
        <v>694</v>
      </c>
      <c r="B353" s="72" t="s">
        <v>348</v>
      </c>
      <c r="C353" s="72"/>
      <c r="D353" s="98" t="s">
        <v>28</v>
      </c>
      <c r="E353" s="98" t="s">
        <v>28</v>
      </c>
      <c r="F353" s="126" t="s">
        <v>635</v>
      </c>
      <c r="G353" s="71" t="s">
        <v>49</v>
      </c>
      <c r="H353" s="127">
        <v>1</v>
      </c>
      <c r="I353" s="191"/>
      <c r="J353" s="75">
        <f t="shared" si="35"/>
        <v>0</v>
      </c>
      <c r="K353" s="76">
        <f t="shared" si="36"/>
        <v>0</v>
      </c>
    </row>
    <row r="354" spans="1:11">
      <c r="A354" s="125" t="s">
        <v>695</v>
      </c>
      <c r="B354" s="72" t="s">
        <v>348</v>
      </c>
      <c r="C354" s="72"/>
      <c r="D354" s="98" t="s">
        <v>28</v>
      </c>
      <c r="E354" s="98" t="s">
        <v>28</v>
      </c>
      <c r="F354" s="126" t="s">
        <v>696</v>
      </c>
      <c r="G354" s="71" t="s">
        <v>49</v>
      </c>
      <c r="H354" s="127">
        <v>1</v>
      </c>
      <c r="I354" s="191"/>
      <c r="J354" s="75">
        <f t="shared" si="35"/>
        <v>0</v>
      </c>
      <c r="K354" s="76">
        <f t="shared" si="36"/>
        <v>0</v>
      </c>
    </row>
    <row r="355" spans="1:11" ht="25.5">
      <c r="A355" s="125" t="s">
        <v>697</v>
      </c>
      <c r="B355" s="72" t="s">
        <v>348</v>
      </c>
      <c r="C355" s="72"/>
      <c r="D355" s="98" t="s">
        <v>28</v>
      </c>
      <c r="E355" s="98" t="s">
        <v>28</v>
      </c>
      <c r="F355" s="126" t="s">
        <v>639</v>
      </c>
      <c r="G355" s="71" t="s">
        <v>49</v>
      </c>
      <c r="H355" s="127">
        <v>1</v>
      </c>
      <c r="I355" s="191"/>
      <c r="J355" s="75">
        <f t="shared" si="35"/>
        <v>0</v>
      </c>
      <c r="K355" s="76">
        <f t="shared" si="36"/>
        <v>0</v>
      </c>
    </row>
    <row r="356" spans="1:11" ht="25.5">
      <c r="A356" s="125" t="s">
        <v>698</v>
      </c>
      <c r="B356" s="72" t="s">
        <v>609</v>
      </c>
      <c r="C356" s="72"/>
      <c r="D356" s="98" t="s">
        <v>28</v>
      </c>
      <c r="E356" s="98" t="s">
        <v>28</v>
      </c>
      <c r="F356" s="126" t="s">
        <v>641</v>
      </c>
      <c r="G356" s="71" t="s">
        <v>49</v>
      </c>
      <c r="H356" s="127">
        <v>1</v>
      </c>
      <c r="I356" s="191"/>
      <c r="J356" s="75">
        <f t="shared" si="35"/>
        <v>0</v>
      </c>
      <c r="K356" s="76">
        <f t="shared" si="36"/>
        <v>0</v>
      </c>
    </row>
    <row r="357" spans="1:11">
      <c r="A357" s="125" t="s">
        <v>699</v>
      </c>
      <c r="B357" s="72" t="s">
        <v>348</v>
      </c>
      <c r="C357" s="72"/>
      <c r="D357" s="98" t="s">
        <v>28</v>
      </c>
      <c r="E357" s="98" t="s">
        <v>28</v>
      </c>
      <c r="F357" s="126" t="s">
        <v>643</v>
      </c>
      <c r="G357" s="71" t="s">
        <v>49</v>
      </c>
      <c r="H357" s="127">
        <v>1</v>
      </c>
      <c r="I357" s="191"/>
      <c r="J357" s="75">
        <f t="shared" si="35"/>
        <v>0</v>
      </c>
      <c r="K357" s="76">
        <f t="shared" si="36"/>
        <v>0</v>
      </c>
    </row>
    <row r="358" spans="1:11">
      <c r="A358" s="125" t="s">
        <v>700</v>
      </c>
      <c r="B358" s="72" t="s">
        <v>348</v>
      </c>
      <c r="C358" s="72"/>
      <c r="D358" s="98" t="s">
        <v>28</v>
      </c>
      <c r="E358" s="98" t="s">
        <v>28</v>
      </c>
      <c r="F358" s="126" t="s">
        <v>645</v>
      </c>
      <c r="G358" s="71" t="s">
        <v>49</v>
      </c>
      <c r="H358" s="127">
        <v>1</v>
      </c>
      <c r="I358" s="191"/>
      <c r="J358" s="75">
        <f t="shared" si="35"/>
        <v>0</v>
      </c>
      <c r="K358" s="76">
        <f t="shared" si="36"/>
        <v>0</v>
      </c>
    </row>
    <row r="359" spans="1:11" ht="38.25">
      <c r="A359" s="125" t="s">
        <v>701</v>
      </c>
      <c r="B359" s="72" t="s">
        <v>348</v>
      </c>
      <c r="C359" s="72"/>
      <c r="D359" s="98" t="s">
        <v>28</v>
      </c>
      <c r="E359" s="98" t="s">
        <v>28</v>
      </c>
      <c r="F359" s="126" t="s">
        <v>647</v>
      </c>
      <c r="G359" s="71" t="s">
        <v>49</v>
      </c>
      <c r="H359" s="127">
        <v>1</v>
      </c>
      <c r="I359" s="191"/>
      <c r="J359" s="75">
        <f t="shared" si="35"/>
        <v>0</v>
      </c>
      <c r="K359" s="76">
        <f t="shared" si="36"/>
        <v>0</v>
      </c>
    </row>
    <row r="360" spans="1:11" ht="25.5">
      <c r="A360" s="125" t="s">
        <v>702</v>
      </c>
      <c r="B360" s="72" t="s">
        <v>348</v>
      </c>
      <c r="C360" s="72"/>
      <c r="D360" s="98" t="s">
        <v>28</v>
      </c>
      <c r="E360" s="98" t="s">
        <v>28</v>
      </c>
      <c r="F360" s="126" t="s">
        <v>649</v>
      </c>
      <c r="G360" s="71" t="s">
        <v>49</v>
      </c>
      <c r="H360" s="127">
        <v>1</v>
      </c>
      <c r="I360" s="191"/>
      <c r="J360" s="75">
        <f t="shared" si="35"/>
        <v>0</v>
      </c>
      <c r="K360" s="76">
        <f t="shared" si="36"/>
        <v>0</v>
      </c>
    </row>
    <row r="361" spans="1:11">
      <c r="A361" s="125" t="s">
        <v>703</v>
      </c>
      <c r="B361" s="72" t="s">
        <v>348</v>
      </c>
      <c r="C361" s="72"/>
      <c r="D361" s="98" t="s">
        <v>28</v>
      </c>
      <c r="E361" s="98" t="s">
        <v>28</v>
      </c>
      <c r="F361" s="126" t="s">
        <v>651</v>
      </c>
      <c r="G361" s="71" t="s">
        <v>49</v>
      </c>
      <c r="H361" s="127">
        <v>1</v>
      </c>
      <c r="I361" s="191"/>
      <c r="J361" s="75">
        <f t="shared" si="35"/>
        <v>0</v>
      </c>
      <c r="K361" s="76">
        <f t="shared" si="36"/>
        <v>0</v>
      </c>
    </row>
    <row r="362" spans="1:11">
      <c r="A362" s="125" t="s">
        <v>704</v>
      </c>
      <c r="B362" s="72" t="s">
        <v>348</v>
      </c>
      <c r="C362" s="72"/>
      <c r="D362" s="98" t="s">
        <v>28</v>
      </c>
      <c r="E362" s="98" t="s">
        <v>28</v>
      </c>
      <c r="F362" s="126" t="s">
        <v>653</v>
      </c>
      <c r="G362" s="71" t="s">
        <v>49</v>
      </c>
      <c r="H362" s="127">
        <v>1</v>
      </c>
      <c r="I362" s="191"/>
      <c r="J362" s="75">
        <f t="shared" si="35"/>
        <v>0</v>
      </c>
      <c r="K362" s="76">
        <f t="shared" si="36"/>
        <v>0</v>
      </c>
    </row>
    <row r="363" spans="1:11" ht="25.5">
      <c r="A363" s="125" t="s">
        <v>705</v>
      </c>
      <c r="B363" s="72" t="s">
        <v>348</v>
      </c>
      <c r="C363" s="72"/>
      <c r="D363" s="98" t="s">
        <v>28</v>
      </c>
      <c r="E363" s="98" t="s">
        <v>28</v>
      </c>
      <c r="F363" s="126" t="s">
        <v>655</v>
      </c>
      <c r="G363" s="71" t="s">
        <v>49</v>
      </c>
      <c r="H363" s="127">
        <v>1</v>
      </c>
      <c r="I363" s="191"/>
      <c r="J363" s="75">
        <f t="shared" si="35"/>
        <v>0</v>
      </c>
      <c r="K363" s="76">
        <f t="shared" si="36"/>
        <v>0</v>
      </c>
    </row>
    <row r="364" spans="1:11">
      <c r="A364" s="125" t="s">
        <v>706</v>
      </c>
      <c r="B364" s="72" t="s">
        <v>348</v>
      </c>
      <c r="C364" s="72"/>
      <c r="D364" s="98" t="s">
        <v>28</v>
      </c>
      <c r="E364" s="98" t="s">
        <v>28</v>
      </c>
      <c r="F364" s="126" t="s">
        <v>657</v>
      </c>
      <c r="G364" s="71" t="s">
        <v>49</v>
      </c>
      <c r="H364" s="127">
        <v>1</v>
      </c>
      <c r="I364" s="191"/>
      <c r="J364" s="75">
        <f t="shared" si="35"/>
        <v>0</v>
      </c>
      <c r="K364" s="76">
        <f t="shared" si="36"/>
        <v>0</v>
      </c>
    </row>
    <row r="365" spans="1:11">
      <c r="A365" s="125" t="s">
        <v>707</v>
      </c>
      <c r="B365" s="72" t="s">
        <v>348</v>
      </c>
      <c r="C365" s="72"/>
      <c r="D365" s="98" t="s">
        <v>28</v>
      </c>
      <c r="E365" s="98" t="s">
        <v>28</v>
      </c>
      <c r="F365" s="126" t="s">
        <v>708</v>
      </c>
      <c r="G365" s="71" t="s">
        <v>49</v>
      </c>
      <c r="H365" s="127">
        <v>1</v>
      </c>
      <c r="I365" s="191"/>
      <c r="J365" s="75">
        <f t="shared" si="35"/>
        <v>0</v>
      </c>
      <c r="K365" s="76">
        <f t="shared" si="36"/>
        <v>0</v>
      </c>
    </row>
    <row r="366" spans="1:11">
      <c r="A366" s="125" t="s">
        <v>709</v>
      </c>
      <c r="B366" s="72" t="s">
        <v>348</v>
      </c>
      <c r="C366" s="72"/>
      <c r="D366" s="98" t="s">
        <v>28</v>
      </c>
      <c r="E366" s="98" t="s">
        <v>28</v>
      </c>
      <c r="F366" s="126" t="s">
        <v>661</v>
      </c>
      <c r="G366" s="71" t="s">
        <v>49</v>
      </c>
      <c r="H366" s="127">
        <v>2</v>
      </c>
      <c r="I366" s="191"/>
      <c r="J366" s="75">
        <f t="shared" si="35"/>
        <v>0</v>
      </c>
      <c r="K366" s="76">
        <f t="shared" si="36"/>
        <v>0</v>
      </c>
    </row>
    <row r="367" spans="1:11">
      <c r="A367" s="125" t="s">
        <v>710</v>
      </c>
      <c r="B367" s="72" t="s">
        <v>348</v>
      </c>
      <c r="C367" s="72"/>
      <c r="D367" s="98" t="s">
        <v>28</v>
      </c>
      <c r="E367" s="98" t="s">
        <v>28</v>
      </c>
      <c r="F367" s="126" t="s">
        <v>663</v>
      </c>
      <c r="G367" s="71" t="s">
        <v>49</v>
      </c>
      <c r="H367" s="127">
        <v>1</v>
      </c>
      <c r="I367" s="191"/>
      <c r="J367" s="75">
        <f t="shared" si="35"/>
        <v>0</v>
      </c>
      <c r="K367" s="76">
        <f t="shared" si="36"/>
        <v>0</v>
      </c>
    </row>
    <row r="368" spans="1:11" ht="25.5">
      <c r="A368" s="125" t="s">
        <v>711</v>
      </c>
      <c r="B368" s="72" t="s">
        <v>348</v>
      </c>
      <c r="C368" s="72"/>
      <c r="D368" s="98" t="s">
        <v>28</v>
      </c>
      <c r="E368" s="98" t="s">
        <v>28</v>
      </c>
      <c r="F368" s="126" t="s">
        <v>665</v>
      </c>
      <c r="G368" s="71" t="s">
        <v>49</v>
      </c>
      <c r="H368" s="127">
        <v>1</v>
      </c>
      <c r="I368" s="191"/>
      <c r="J368" s="75">
        <f t="shared" si="35"/>
        <v>0</v>
      </c>
      <c r="K368" s="76">
        <f t="shared" si="36"/>
        <v>0</v>
      </c>
    </row>
    <row r="369" spans="1:11">
      <c r="A369" s="125" t="s">
        <v>712</v>
      </c>
      <c r="B369" s="72" t="s">
        <v>348</v>
      </c>
      <c r="C369" s="72"/>
      <c r="D369" s="98" t="s">
        <v>28</v>
      </c>
      <c r="E369" s="98" t="s">
        <v>28</v>
      </c>
      <c r="F369" s="126" t="s">
        <v>667</v>
      </c>
      <c r="G369" s="71" t="s">
        <v>49</v>
      </c>
      <c r="H369" s="127">
        <v>5</v>
      </c>
      <c r="I369" s="191"/>
      <c r="J369" s="75">
        <f t="shared" si="35"/>
        <v>0</v>
      </c>
      <c r="K369" s="76">
        <f t="shared" si="36"/>
        <v>0</v>
      </c>
    </row>
    <row r="370" spans="1:11" ht="76.5">
      <c r="A370" s="125" t="s">
        <v>713</v>
      </c>
      <c r="B370" s="72" t="s">
        <v>348</v>
      </c>
      <c r="C370" s="72"/>
      <c r="D370" s="98" t="s">
        <v>28</v>
      </c>
      <c r="E370" s="98" t="s">
        <v>28</v>
      </c>
      <c r="F370" s="126" t="s">
        <v>714</v>
      </c>
      <c r="G370" s="71" t="s">
        <v>49</v>
      </c>
      <c r="H370" s="127">
        <v>1</v>
      </c>
      <c r="I370" s="191"/>
      <c r="J370" s="75">
        <f t="shared" si="35"/>
        <v>0</v>
      </c>
      <c r="K370" s="76">
        <f t="shared" si="36"/>
        <v>0</v>
      </c>
    </row>
    <row r="371" spans="1:11" ht="76.5">
      <c r="A371" s="125" t="s">
        <v>715</v>
      </c>
      <c r="B371" s="72" t="s">
        <v>348</v>
      </c>
      <c r="C371" s="72"/>
      <c r="D371" s="98" t="s">
        <v>28</v>
      </c>
      <c r="E371" s="98" t="s">
        <v>28</v>
      </c>
      <c r="F371" s="126" t="s">
        <v>716</v>
      </c>
      <c r="G371" s="71" t="s">
        <v>49</v>
      </c>
      <c r="H371" s="127">
        <v>4</v>
      </c>
      <c r="I371" s="191"/>
      <c r="J371" s="75">
        <f t="shared" si="35"/>
        <v>0</v>
      </c>
      <c r="K371" s="76">
        <f t="shared" si="36"/>
        <v>0</v>
      </c>
    </row>
    <row r="372" spans="1:11">
      <c r="A372" s="125" t="s">
        <v>717</v>
      </c>
      <c r="B372" s="72" t="s">
        <v>348</v>
      </c>
      <c r="C372" s="72"/>
      <c r="D372" s="98" t="s">
        <v>28</v>
      </c>
      <c r="E372" s="98" t="s">
        <v>28</v>
      </c>
      <c r="F372" s="126" t="s">
        <v>673</v>
      </c>
      <c r="G372" s="71" t="s">
        <v>49</v>
      </c>
      <c r="H372" s="127">
        <v>2</v>
      </c>
      <c r="I372" s="191"/>
      <c r="J372" s="75">
        <f t="shared" si="35"/>
        <v>0</v>
      </c>
      <c r="K372" s="76">
        <f t="shared" si="36"/>
        <v>0</v>
      </c>
    </row>
    <row r="373" spans="1:11" ht="63.75">
      <c r="A373" s="125" t="s">
        <v>718</v>
      </c>
      <c r="B373" s="72" t="s">
        <v>348</v>
      </c>
      <c r="C373" s="72"/>
      <c r="D373" s="98" t="s">
        <v>28</v>
      </c>
      <c r="E373" s="98" t="s">
        <v>28</v>
      </c>
      <c r="F373" s="126" t="s">
        <v>719</v>
      </c>
      <c r="G373" s="71" t="s">
        <v>49</v>
      </c>
      <c r="H373" s="127">
        <v>2</v>
      </c>
      <c r="I373" s="191"/>
      <c r="J373" s="75">
        <f t="shared" si="35"/>
        <v>0</v>
      </c>
      <c r="K373" s="76">
        <f t="shared" si="36"/>
        <v>0</v>
      </c>
    </row>
    <row r="374" spans="1:11">
      <c r="A374" s="125" t="s">
        <v>720</v>
      </c>
      <c r="B374" s="71" t="s">
        <v>62</v>
      </c>
      <c r="C374" s="119"/>
      <c r="D374" s="71" t="s">
        <v>28</v>
      </c>
      <c r="E374" s="71" t="s">
        <v>28</v>
      </c>
      <c r="F374" s="126" t="s">
        <v>721</v>
      </c>
      <c r="G374" s="71" t="s">
        <v>49</v>
      </c>
      <c r="H374" s="127">
        <v>4</v>
      </c>
      <c r="I374" s="187"/>
      <c r="J374" s="75">
        <f>ROUND(I374*$K$3,2)+I374</f>
        <v>0</v>
      </c>
      <c r="K374" s="76">
        <f>ROUND(H374*J374,2)</f>
        <v>0</v>
      </c>
    </row>
    <row r="375" spans="1:11">
      <c r="A375" s="222" t="s">
        <v>722</v>
      </c>
      <c r="B375" s="223"/>
      <c r="C375" s="224"/>
      <c r="D375" s="223"/>
      <c r="E375" s="223"/>
      <c r="F375" s="225" t="s">
        <v>723</v>
      </c>
      <c r="G375" s="223"/>
      <c r="H375" s="226"/>
      <c r="I375" s="227"/>
      <c r="J375" s="228"/>
      <c r="K375" s="229">
        <f>SUBTOTAL(9,K376:K376)</f>
        <v>0</v>
      </c>
    </row>
    <row r="376" spans="1:11" ht="25.5">
      <c r="A376" s="125" t="s">
        <v>724</v>
      </c>
      <c r="B376" s="97" t="s">
        <v>47</v>
      </c>
      <c r="C376" s="72"/>
      <c r="D376" s="71" t="s">
        <v>28</v>
      </c>
      <c r="E376" s="71" t="s">
        <v>28</v>
      </c>
      <c r="F376" s="126" t="s">
        <v>725</v>
      </c>
      <c r="G376" s="129" t="s">
        <v>319</v>
      </c>
      <c r="H376" s="127">
        <v>16.04</v>
      </c>
      <c r="I376" s="191"/>
      <c r="J376" s="75">
        <f>ROUND(I376*$K$3,2)+I376</f>
        <v>0</v>
      </c>
      <c r="K376" s="76">
        <f>ROUND(H376*J376,2)</f>
        <v>0</v>
      </c>
    </row>
    <row r="377" spans="1:11" ht="25.5">
      <c r="A377" s="222" t="s">
        <v>726</v>
      </c>
      <c r="B377" s="223"/>
      <c r="C377" s="224"/>
      <c r="D377" s="223"/>
      <c r="E377" s="223"/>
      <c r="F377" s="225" t="s">
        <v>727</v>
      </c>
      <c r="G377" s="223"/>
      <c r="H377" s="226"/>
      <c r="I377" s="227"/>
      <c r="J377" s="228"/>
      <c r="K377" s="229">
        <f>SUBTOTAL(9,K378)</f>
        <v>0</v>
      </c>
    </row>
    <row r="378" spans="1:11" ht="25.5">
      <c r="A378" s="125" t="s">
        <v>728</v>
      </c>
      <c r="B378" s="129"/>
      <c r="C378" s="72"/>
      <c r="D378" s="71" t="s">
        <v>28</v>
      </c>
      <c r="E378" s="71" t="s">
        <v>28</v>
      </c>
      <c r="F378" s="73" t="s">
        <v>727</v>
      </c>
      <c r="G378" s="71" t="s">
        <v>729</v>
      </c>
      <c r="H378" s="127">
        <v>160.4</v>
      </c>
      <c r="I378" s="191"/>
      <c r="J378" s="75">
        <f>ROUND(I378*$K$3,2)+I378</f>
        <v>0</v>
      </c>
      <c r="K378" s="76">
        <f>ROUND(H378*J378,2)</f>
        <v>0</v>
      </c>
    </row>
    <row r="379" spans="1:11">
      <c r="A379" s="222" t="s">
        <v>730</v>
      </c>
      <c r="B379" s="223"/>
      <c r="C379" s="224"/>
      <c r="D379" s="223"/>
      <c r="E379" s="223"/>
      <c r="F379" s="225" t="s">
        <v>731</v>
      </c>
      <c r="G379" s="223"/>
      <c r="H379" s="226" t="s">
        <v>110</v>
      </c>
      <c r="I379" s="227"/>
      <c r="J379" s="228"/>
      <c r="K379" s="229">
        <f>SUBTOTAL(9,K380:K413)</f>
        <v>0</v>
      </c>
    </row>
    <row r="380" spans="1:11">
      <c r="A380" s="230" t="s">
        <v>732</v>
      </c>
      <c r="B380" s="231"/>
      <c r="C380" s="232"/>
      <c r="D380" s="231"/>
      <c r="E380" s="231"/>
      <c r="F380" s="233" t="s">
        <v>60</v>
      </c>
      <c r="G380" s="231"/>
      <c r="H380" s="231" t="s">
        <v>110</v>
      </c>
      <c r="I380" s="234"/>
      <c r="J380" s="235"/>
      <c r="K380" s="236">
        <f>SUBTOTAL(9,K381:K381)</f>
        <v>0</v>
      </c>
    </row>
    <row r="381" spans="1:11" ht="38.25">
      <c r="A381" s="125" t="s">
        <v>733</v>
      </c>
      <c r="B381" s="71" t="s">
        <v>47</v>
      </c>
      <c r="C381" s="111"/>
      <c r="D381" s="71" t="s">
        <v>28</v>
      </c>
      <c r="E381" s="71" t="s">
        <v>28</v>
      </c>
      <c r="F381" s="126" t="s">
        <v>403</v>
      </c>
      <c r="G381" s="98" t="s">
        <v>64</v>
      </c>
      <c r="H381" s="127">
        <v>261.83999999999997</v>
      </c>
      <c r="I381" s="187"/>
      <c r="J381" s="75">
        <f>ROUND(I381*$K$3,2)+I381</f>
        <v>0</v>
      </c>
      <c r="K381" s="76">
        <f>ROUND(H381*J381,2)</f>
        <v>0</v>
      </c>
    </row>
    <row r="382" spans="1:11">
      <c r="A382" s="230" t="s">
        <v>734</v>
      </c>
      <c r="B382" s="231"/>
      <c r="C382" s="232"/>
      <c r="D382" s="231"/>
      <c r="E382" s="231"/>
      <c r="F382" s="233" t="s">
        <v>735</v>
      </c>
      <c r="G382" s="231"/>
      <c r="H382" s="231"/>
      <c r="I382" s="234"/>
      <c r="J382" s="235"/>
      <c r="K382" s="236">
        <f>SUBTOTAL(9,K383:K383)</f>
        <v>0</v>
      </c>
    </row>
    <row r="383" spans="1:11">
      <c r="A383" s="70" t="s">
        <v>736</v>
      </c>
      <c r="B383" s="71" t="s">
        <v>62</v>
      </c>
      <c r="C383" s="98"/>
      <c r="D383" s="71" t="s">
        <v>28</v>
      </c>
      <c r="E383" s="71" t="s">
        <v>28</v>
      </c>
      <c r="F383" s="73" t="s">
        <v>418</v>
      </c>
      <c r="G383" s="71" t="s">
        <v>96</v>
      </c>
      <c r="H383" s="127">
        <v>9.75</v>
      </c>
      <c r="I383" s="188"/>
      <c r="J383" s="75">
        <f>ROUND(I383*$K$3,2)+I383</f>
        <v>0</v>
      </c>
      <c r="K383" s="76">
        <f>ROUND(H383*J383,2)</f>
        <v>0</v>
      </c>
    </row>
    <row r="384" spans="1:11">
      <c r="A384" s="230" t="s">
        <v>737</v>
      </c>
      <c r="B384" s="231"/>
      <c r="C384" s="232"/>
      <c r="D384" s="231"/>
      <c r="E384" s="231"/>
      <c r="F384" s="233" t="s">
        <v>431</v>
      </c>
      <c r="G384" s="231"/>
      <c r="H384" s="231"/>
      <c r="I384" s="234"/>
      <c r="J384" s="235"/>
      <c r="K384" s="236">
        <f>SUBTOTAL(9,K385:K391)</f>
        <v>0</v>
      </c>
    </row>
    <row r="385" spans="1:11">
      <c r="A385" s="70" t="s">
        <v>738</v>
      </c>
      <c r="B385" s="97" t="s">
        <v>47</v>
      </c>
      <c r="C385" s="133"/>
      <c r="D385" s="71" t="s">
        <v>28</v>
      </c>
      <c r="E385" s="71" t="s">
        <v>28</v>
      </c>
      <c r="F385" s="126" t="s">
        <v>739</v>
      </c>
      <c r="G385" s="98" t="s">
        <v>67</v>
      </c>
      <c r="H385" s="134">
        <v>64</v>
      </c>
      <c r="I385" s="189"/>
      <c r="J385" s="75">
        <f t="shared" ref="J385:J391" si="37">ROUND(I385*$K$3,2)+I385</f>
        <v>0</v>
      </c>
      <c r="K385" s="76">
        <f t="shared" ref="K385:K391" si="38">ROUND(H385*J385,2)</f>
        <v>0</v>
      </c>
    </row>
    <row r="386" spans="1:11" ht="25.5">
      <c r="A386" s="70" t="s">
        <v>740</v>
      </c>
      <c r="B386" s="71" t="s">
        <v>62</v>
      </c>
      <c r="C386" s="119"/>
      <c r="D386" s="71" t="s">
        <v>28</v>
      </c>
      <c r="E386" s="71" t="s">
        <v>28</v>
      </c>
      <c r="F386" s="73" t="s">
        <v>435</v>
      </c>
      <c r="G386" s="71" t="s">
        <v>49</v>
      </c>
      <c r="H386" s="127">
        <v>8</v>
      </c>
      <c r="I386" s="187"/>
      <c r="J386" s="75">
        <f t="shared" si="37"/>
        <v>0</v>
      </c>
      <c r="K386" s="76">
        <f t="shared" si="38"/>
        <v>0</v>
      </c>
    </row>
    <row r="387" spans="1:11" ht="38.25">
      <c r="A387" s="70" t="s">
        <v>741</v>
      </c>
      <c r="B387" s="71" t="s">
        <v>62</v>
      </c>
      <c r="C387" s="128"/>
      <c r="D387" s="71" t="s">
        <v>28</v>
      </c>
      <c r="E387" s="71" t="s">
        <v>28</v>
      </c>
      <c r="F387" s="73" t="s">
        <v>437</v>
      </c>
      <c r="G387" s="71" t="s">
        <v>96</v>
      </c>
      <c r="H387" s="134">
        <v>0.85999999999999988</v>
      </c>
      <c r="I387" s="187"/>
      <c r="J387" s="75">
        <f t="shared" si="37"/>
        <v>0</v>
      </c>
      <c r="K387" s="76">
        <f t="shared" si="38"/>
        <v>0</v>
      </c>
    </row>
    <row r="388" spans="1:11" ht="25.5">
      <c r="A388" s="70" t="s">
        <v>742</v>
      </c>
      <c r="B388" s="71" t="s">
        <v>62</v>
      </c>
      <c r="C388" s="128"/>
      <c r="D388" s="71" t="s">
        <v>28</v>
      </c>
      <c r="E388" s="71" t="s">
        <v>28</v>
      </c>
      <c r="F388" s="73" t="s">
        <v>743</v>
      </c>
      <c r="G388" s="71" t="s">
        <v>64</v>
      </c>
      <c r="H388" s="127">
        <v>14.08</v>
      </c>
      <c r="I388" s="187"/>
      <c r="J388" s="75">
        <f t="shared" si="37"/>
        <v>0</v>
      </c>
      <c r="K388" s="76">
        <f t="shared" si="38"/>
        <v>0</v>
      </c>
    </row>
    <row r="389" spans="1:11" ht="38.25">
      <c r="A389" s="70" t="s">
        <v>744</v>
      </c>
      <c r="B389" s="71" t="s">
        <v>62</v>
      </c>
      <c r="C389" s="119"/>
      <c r="D389" s="71" t="s">
        <v>28</v>
      </c>
      <c r="E389" s="71" t="s">
        <v>28</v>
      </c>
      <c r="F389" s="73" t="s">
        <v>745</v>
      </c>
      <c r="G389" s="129" t="s">
        <v>442</v>
      </c>
      <c r="H389" s="127">
        <v>425.82</v>
      </c>
      <c r="I389" s="187"/>
      <c r="J389" s="75">
        <f t="shared" si="37"/>
        <v>0</v>
      </c>
      <c r="K389" s="76">
        <f t="shared" si="38"/>
        <v>0</v>
      </c>
    </row>
    <row r="390" spans="1:11" ht="63.75">
      <c r="A390" s="70" t="s">
        <v>746</v>
      </c>
      <c r="B390" s="71" t="s">
        <v>47</v>
      </c>
      <c r="C390" s="119"/>
      <c r="D390" s="71" t="s">
        <v>28</v>
      </c>
      <c r="E390" s="71" t="s">
        <v>28</v>
      </c>
      <c r="F390" s="73" t="s">
        <v>444</v>
      </c>
      <c r="G390" s="71" t="s">
        <v>64</v>
      </c>
      <c r="H390" s="127">
        <v>55.14</v>
      </c>
      <c r="I390" s="187"/>
      <c r="J390" s="75">
        <f t="shared" si="37"/>
        <v>0</v>
      </c>
      <c r="K390" s="76">
        <f t="shared" si="38"/>
        <v>0</v>
      </c>
    </row>
    <row r="391" spans="1:11" ht="63.75">
      <c r="A391" s="70" t="s">
        <v>747</v>
      </c>
      <c r="B391" s="97" t="s">
        <v>47</v>
      </c>
      <c r="C391" s="119"/>
      <c r="D391" s="71" t="s">
        <v>28</v>
      </c>
      <c r="E391" s="71" t="s">
        <v>28</v>
      </c>
      <c r="F391" s="73" t="s">
        <v>446</v>
      </c>
      <c r="G391" s="71" t="s">
        <v>96</v>
      </c>
      <c r="H391" s="127">
        <v>6.7999999999999989</v>
      </c>
      <c r="I391" s="191"/>
      <c r="J391" s="75">
        <f t="shared" si="37"/>
        <v>0</v>
      </c>
      <c r="K391" s="76">
        <f t="shared" si="38"/>
        <v>0</v>
      </c>
    </row>
    <row r="392" spans="1:11">
      <c r="A392" s="230" t="s">
        <v>748</v>
      </c>
      <c r="B392" s="231"/>
      <c r="C392" s="232"/>
      <c r="D392" s="231"/>
      <c r="E392" s="231"/>
      <c r="F392" s="233" t="s">
        <v>450</v>
      </c>
      <c r="G392" s="231"/>
      <c r="H392" s="231"/>
      <c r="I392" s="234"/>
      <c r="J392" s="235"/>
      <c r="K392" s="236">
        <f>SUBTOTAL(9,K393:K396)</f>
        <v>0</v>
      </c>
    </row>
    <row r="393" spans="1:11" ht="63.75">
      <c r="A393" s="70" t="s">
        <v>749</v>
      </c>
      <c r="B393" s="71" t="s">
        <v>47</v>
      </c>
      <c r="C393" s="119"/>
      <c r="D393" s="71" t="s">
        <v>28</v>
      </c>
      <c r="E393" s="71" t="s">
        <v>28</v>
      </c>
      <c r="F393" s="126" t="s">
        <v>452</v>
      </c>
      <c r="G393" s="71" t="s">
        <v>96</v>
      </c>
      <c r="H393" s="127">
        <v>233.71</v>
      </c>
      <c r="I393" s="187"/>
      <c r="J393" s="75">
        <f>ROUND(I393*$K$3,2)+I393</f>
        <v>0</v>
      </c>
      <c r="K393" s="76">
        <f>ROUND(H393*J393,2)</f>
        <v>0</v>
      </c>
    </row>
    <row r="394" spans="1:11" ht="63.75">
      <c r="A394" s="70" t="s">
        <v>750</v>
      </c>
      <c r="B394" s="71" t="s">
        <v>47</v>
      </c>
      <c r="C394" s="119"/>
      <c r="D394" s="71" t="s">
        <v>28</v>
      </c>
      <c r="E394" s="71" t="s">
        <v>28</v>
      </c>
      <c r="F394" s="73" t="s">
        <v>444</v>
      </c>
      <c r="G394" s="71" t="s">
        <v>64</v>
      </c>
      <c r="H394" s="127">
        <v>104.93</v>
      </c>
      <c r="I394" s="187"/>
      <c r="J394" s="75">
        <f>ROUND(I394*$K$3,2)+I394</f>
        <v>0</v>
      </c>
      <c r="K394" s="76">
        <f>ROUND(H394*J394,2)</f>
        <v>0</v>
      </c>
    </row>
    <row r="395" spans="1:11" ht="38.25">
      <c r="A395" s="70" t="s">
        <v>751</v>
      </c>
      <c r="B395" s="71" t="s">
        <v>62</v>
      </c>
      <c r="C395" s="119"/>
      <c r="D395" s="71" t="s">
        <v>28</v>
      </c>
      <c r="E395" s="71" t="s">
        <v>28</v>
      </c>
      <c r="F395" s="73" t="s">
        <v>745</v>
      </c>
      <c r="G395" s="129" t="s">
        <v>442</v>
      </c>
      <c r="H395" s="127">
        <v>1761.18</v>
      </c>
      <c r="I395" s="187"/>
      <c r="J395" s="75">
        <f>ROUND(I395*$K$3,2)+I395</f>
        <v>0</v>
      </c>
      <c r="K395" s="76">
        <f>ROUND(H395*J395,2)</f>
        <v>0</v>
      </c>
    </row>
    <row r="396" spans="1:11" ht="63.75">
      <c r="A396" s="70" t="s">
        <v>752</v>
      </c>
      <c r="B396" s="97" t="s">
        <v>47</v>
      </c>
      <c r="C396" s="119"/>
      <c r="D396" s="71" t="s">
        <v>28</v>
      </c>
      <c r="E396" s="71" t="s">
        <v>28</v>
      </c>
      <c r="F396" s="73" t="s">
        <v>446</v>
      </c>
      <c r="G396" s="71" t="s">
        <v>96</v>
      </c>
      <c r="H396" s="127">
        <v>13.7</v>
      </c>
      <c r="I396" s="191"/>
      <c r="J396" s="75">
        <f>ROUND(I396*$K$3,2)+I396</f>
        <v>0</v>
      </c>
      <c r="K396" s="76">
        <f>ROUND(H396*J396,2)</f>
        <v>0</v>
      </c>
    </row>
    <row r="397" spans="1:11">
      <c r="A397" s="230" t="s">
        <v>753</v>
      </c>
      <c r="B397" s="231"/>
      <c r="C397" s="232"/>
      <c r="D397" s="231"/>
      <c r="E397" s="231"/>
      <c r="F397" s="233" t="s">
        <v>468</v>
      </c>
      <c r="G397" s="231"/>
      <c r="H397" s="231"/>
      <c r="I397" s="234"/>
      <c r="J397" s="235"/>
      <c r="K397" s="236">
        <f>SUBTOTAL(9,K398)</f>
        <v>0</v>
      </c>
    </row>
    <row r="398" spans="1:11" ht="63.75">
      <c r="A398" s="125" t="s">
        <v>754</v>
      </c>
      <c r="B398" s="71" t="s">
        <v>62</v>
      </c>
      <c r="C398" s="130"/>
      <c r="D398" s="71" t="s">
        <v>28</v>
      </c>
      <c r="E398" s="71" t="s">
        <v>28</v>
      </c>
      <c r="F398" s="126" t="s">
        <v>470</v>
      </c>
      <c r="G398" s="71" t="s">
        <v>64</v>
      </c>
      <c r="H398" s="127">
        <v>92.17</v>
      </c>
      <c r="I398" s="187"/>
      <c r="J398" s="75">
        <f>ROUND(I398*$K$3,2)+I398</f>
        <v>0</v>
      </c>
      <c r="K398" s="76">
        <f>ROUND(H398*J398,2)</f>
        <v>0</v>
      </c>
    </row>
    <row r="399" spans="1:11">
      <c r="A399" s="230" t="s">
        <v>755</v>
      </c>
      <c r="B399" s="231"/>
      <c r="C399" s="232"/>
      <c r="D399" s="231"/>
      <c r="E399" s="231"/>
      <c r="F399" s="233" t="s">
        <v>472</v>
      </c>
      <c r="G399" s="231"/>
      <c r="H399" s="231"/>
      <c r="I399" s="234"/>
      <c r="J399" s="235"/>
      <c r="K399" s="236">
        <f>SUBTOTAL(9,K400:K402)</f>
        <v>0</v>
      </c>
    </row>
    <row r="400" spans="1:11" ht="38.25">
      <c r="A400" s="125" t="s">
        <v>756</v>
      </c>
      <c r="B400" s="71" t="s">
        <v>62</v>
      </c>
      <c r="C400" s="119"/>
      <c r="D400" s="71" t="s">
        <v>28</v>
      </c>
      <c r="E400" s="71" t="s">
        <v>28</v>
      </c>
      <c r="F400" s="73" t="s">
        <v>474</v>
      </c>
      <c r="G400" s="71" t="s">
        <v>96</v>
      </c>
      <c r="H400" s="127">
        <v>1.2</v>
      </c>
      <c r="I400" s="187"/>
      <c r="J400" s="75">
        <f>ROUND(I400*$K$3,2)+I400</f>
        <v>0</v>
      </c>
      <c r="K400" s="76">
        <f>ROUND(H400*J400,2)</f>
        <v>0</v>
      </c>
    </row>
    <row r="401" spans="1:11" ht="38.25">
      <c r="A401" s="125" t="s">
        <v>757</v>
      </c>
      <c r="B401" s="71" t="s">
        <v>62</v>
      </c>
      <c r="C401" s="119"/>
      <c r="D401" s="71" t="s">
        <v>28</v>
      </c>
      <c r="E401" s="71" t="s">
        <v>28</v>
      </c>
      <c r="F401" s="126" t="s">
        <v>476</v>
      </c>
      <c r="G401" s="71" t="s">
        <v>96</v>
      </c>
      <c r="H401" s="127">
        <v>4.8099999999999996</v>
      </c>
      <c r="I401" s="187"/>
      <c r="J401" s="75">
        <f>ROUND(I401*$K$3,2)+I401</f>
        <v>0</v>
      </c>
      <c r="K401" s="76">
        <f>ROUND(H401*J401,2)</f>
        <v>0</v>
      </c>
    </row>
    <row r="402" spans="1:11" ht="63.75">
      <c r="A402" s="125" t="s">
        <v>758</v>
      </c>
      <c r="B402" s="71" t="s">
        <v>47</v>
      </c>
      <c r="C402" s="130"/>
      <c r="D402" s="71" t="s">
        <v>28</v>
      </c>
      <c r="E402" s="71" t="s">
        <v>28</v>
      </c>
      <c r="F402" s="73" t="s">
        <v>478</v>
      </c>
      <c r="G402" s="71" t="s">
        <v>64</v>
      </c>
      <c r="H402" s="127">
        <v>240.73000000000002</v>
      </c>
      <c r="I402" s="187"/>
      <c r="J402" s="75">
        <f>ROUND(I402*$K$3,2)+I402</f>
        <v>0</v>
      </c>
      <c r="K402" s="76">
        <f>ROUND(H402*J402,2)</f>
        <v>0</v>
      </c>
    </row>
    <row r="403" spans="1:11">
      <c r="A403" s="230" t="s">
        <v>759</v>
      </c>
      <c r="B403" s="231"/>
      <c r="C403" s="232"/>
      <c r="D403" s="231"/>
      <c r="E403" s="231"/>
      <c r="F403" s="233" t="s">
        <v>482</v>
      </c>
      <c r="G403" s="231"/>
      <c r="H403" s="231"/>
      <c r="I403" s="234"/>
      <c r="J403" s="235"/>
      <c r="K403" s="236">
        <f>SUBTOTAL(9,K404:K405)</f>
        <v>0</v>
      </c>
    </row>
    <row r="404" spans="1:11" ht="38.25">
      <c r="A404" s="125" t="s">
        <v>760</v>
      </c>
      <c r="B404" s="71" t="s">
        <v>62</v>
      </c>
      <c r="C404" s="130"/>
      <c r="D404" s="71" t="s">
        <v>28</v>
      </c>
      <c r="E404" s="71" t="s">
        <v>28</v>
      </c>
      <c r="F404" s="126" t="s">
        <v>761</v>
      </c>
      <c r="G404" s="71" t="s">
        <v>64</v>
      </c>
      <c r="H404" s="127">
        <v>44.39</v>
      </c>
      <c r="I404" s="187"/>
      <c r="J404" s="75">
        <f>ROUND(I404*$K$3,2)+I404</f>
        <v>0</v>
      </c>
      <c r="K404" s="76">
        <f>ROUND(H404*J404,2)</f>
        <v>0</v>
      </c>
    </row>
    <row r="405" spans="1:11">
      <c r="A405" s="125" t="s">
        <v>762</v>
      </c>
      <c r="B405" s="71" t="s">
        <v>62</v>
      </c>
      <c r="C405" s="130"/>
      <c r="D405" s="71" t="s">
        <v>28</v>
      </c>
      <c r="E405" s="71" t="s">
        <v>28</v>
      </c>
      <c r="F405" s="126" t="s">
        <v>763</v>
      </c>
      <c r="G405" s="71" t="s">
        <v>64</v>
      </c>
      <c r="H405" s="127">
        <v>44.39</v>
      </c>
      <c r="I405" s="187"/>
      <c r="J405" s="75">
        <f>ROUND(I405*$K$3,2)+I405</f>
        <v>0</v>
      </c>
      <c r="K405" s="76">
        <f>ROUND(H405*J405,2)</f>
        <v>0</v>
      </c>
    </row>
    <row r="406" spans="1:11">
      <c r="A406" s="230" t="s">
        <v>764</v>
      </c>
      <c r="B406" s="231"/>
      <c r="C406" s="232"/>
      <c r="D406" s="231"/>
      <c r="E406" s="231"/>
      <c r="F406" s="233" t="s">
        <v>508</v>
      </c>
      <c r="G406" s="231"/>
      <c r="H406" s="231"/>
      <c r="I406" s="234"/>
      <c r="J406" s="235"/>
      <c r="K406" s="236">
        <f>SUBTOTAL(9,K407:K408)</f>
        <v>0</v>
      </c>
    </row>
    <row r="407" spans="1:11" ht="38.25">
      <c r="A407" s="125" t="s">
        <v>765</v>
      </c>
      <c r="B407" s="71" t="s">
        <v>62</v>
      </c>
      <c r="C407" s="119"/>
      <c r="D407" s="71" t="s">
        <v>28</v>
      </c>
      <c r="E407" s="71" t="s">
        <v>28</v>
      </c>
      <c r="F407" s="73" t="s">
        <v>512</v>
      </c>
      <c r="G407" s="71" t="s">
        <v>64</v>
      </c>
      <c r="H407" s="127">
        <v>32.78</v>
      </c>
      <c r="I407" s="187"/>
      <c r="J407" s="75">
        <f>ROUND(I407*$K$3,2)+I407</f>
        <v>0</v>
      </c>
      <c r="K407" s="76">
        <f>ROUND(H407*J407,2)</f>
        <v>0</v>
      </c>
    </row>
    <row r="408" spans="1:11" ht="51">
      <c r="A408" s="125" t="s">
        <v>766</v>
      </c>
      <c r="B408" s="71" t="s">
        <v>62</v>
      </c>
      <c r="C408" s="119"/>
      <c r="D408" s="71" t="s">
        <v>28</v>
      </c>
      <c r="E408" s="71" t="s">
        <v>28</v>
      </c>
      <c r="F408" s="126" t="s">
        <v>362</v>
      </c>
      <c r="G408" s="71" t="s">
        <v>64</v>
      </c>
      <c r="H408" s="127">
        <v>17.98</v>
      </c>
      <c r="I408" s="187"/>
      <c r="J408" s="75">
        <f>ROUND(I408*$K$3,2)+I408</f>
        <v>0</v>
      </c>
      <c r="K408" s="76">
        <f>ROUND(H408*J408,2)</f>
        <v>0</v>
      </c>
    </row>
    <row r="409" spans="1:11">
      <c r="A409" s="230" t="s">
        <v>767</v>
      </c>
      <c r="B409" s="231"/>
      <c r="C409" s="232"/>
      <c r="D409" s="231"/>
      <c r="E409" s="231"/>
      <c r="F409" s="233" t="s">
        <v>517</v>
      </c>
      <c r="G409" s="231"/>
      <c r="H409" s="231"/>
      <c r="I409" s="234"/>
      <c r="J409" s="235"/>
      <c r="K409" s="236">
        <f>SUBTOTAL(9,K410:K411)</f>
        <v>0</v>
      </c>
    </row>
    <row r="410" spans="1:11" ht="38.25">
      <c r="A410" s="125" t="s">
        <v>768</v>
      </c>
      <c r="B410" s="71" t="s">
        <v>62</v>
      </c>
      <c r="C410" s="119"/>
      <c r="D410" s="71" t="s">
        <v>28</v>
      </c>
      <c r="E410" s="71" t="s">
        <v>28</v>
      </c>
      <c r="F410" s="126" t="s">
        <v>519</v>
      </c>
      <c r="G410" s="71" t="s">
        <v>64</v>
      </c>
      <c r="H410" s="127">
        <v>7</v>
      </c>
      <c r="I410" s="187"/>
      <c r="J410" s="75">
        <f>ROUND(I410*$K$3,2)+I410</f>
        <v>0</v>
      </c>
      <c r="K410" s="76">
        <f>ROUND(H410*J410,2)</f>
        <v>0</v>
      </c>
    </row>
    <row r="411" spans="1:11" ht="25.5">
      <c r="A411" s="125" t="s">
        <v>769</v>
      </c>
      <c r="B411" s="71" t="s">
        <v>62</v>
      </c>
      <c r="C411" s="129"/>
      <c r="D411" s="71" t="s">
        <v>28</v>
      </c>
      <c r="E411" s="71" t="s">
        <v>28</v>
      </c>
      <c r="F411" s="126" t="s">
        <v>770</v>
      </c>
      <c r="G411" s="71" t="s">
        <v>64</v>
      </c>
      <c r="H411" s="127">
        <v>0.24</v>
      </c>
      <c r="I411" s="187"/>
      <c r="J411" s="75">
        <f>ROUND(I411*$K$3,2)+I411</f>
        <v>0</v>
      </c>
      <c r="K411" s="76">
        <f>ROUND(H411*J411,2)</f>
        <v>0</v>
      </c>
    </row>
    <row r="412" spans="1:11">
      <c r="A412" s="230" t="s">
        <v>771</v>
      </c>
      <c r="B412" s="231"/>
      <c r="C412" s="232"/>
      <c r="D412" s="231"/>
      <c r="E412" s="231"/>
      <c r="F412" s="233" t="s">
        <v>527</v>
      </c>
      <c r="G412" s="231"/>
      <c r="H412" s="231"/>
      <c r="I412" s="234"/>
      <c r="J412" s="235"/>
      <c r="K412" s="236">
        <f>SUBTOTAL(9,K413:K413)</f>
        <v>0</v>
      </c>
    </row>
    <row r="413" spans="1:11" ht="25.5">
      <c r="A413" s="125" t="s">
        <v>772</v>
      </c>
      <c r="B413" s="71" t="s">
        <v>62</v>
      </c>
      <c r="C413" s="119"/>
      <c r="D413" s="71" t="s">
        <v>28</v>
      </c>
      <c r="E413" s="71" t="s">
        <v>28</v>
      </c>
      <c r="F413" s="126" t="s">
        <v>529</v>
      </c>
      <c r="G413" s="71" t="s">
        <v>64</v>
      </c>
      <c r="H413" s="127">
        <v>240.73000000000002</v>
      </c>
      <c r="I413" s="187"/>
      <c r="J413" s="75">
        <f>ROUND(I413*$K$3,2)+I413</f>
        <v>0</v>
      </c>
      <c r="K413" s="76">
        <f>ROUND(H413*J413,2)</f>
        <v>0</v>
      </c>
    </row>
    <row r="414" spans="1:11">
      <c r="A414" s="222" t="s">
        <v>773</v>
      </c>
      <c r="B414" s="223"/>
      <c r="C414" s="224"/>
      <c r="D414" s="223"/>
      <c r="E414" s="223"/>
      <c r="F414" s="225" t="s">
        <v>774</v>
      </c>
      <c r="G414" s="223"/>
      <c r="H414" s="226" t="s">
        <v>110</v>
      </c>
      <c r="I414" s="227"/>
      <c r="J414" s="228"/>
      <c r="K414" s="229">
        <f>SUBTOTAL(9,K415:K423)</f>
        <v>0</v>
      </c>
    </row>
    <row r="415" spans="1:11" ht="38.25">
      <c r="A415" s="125" t="s">
        <v>775</v>
      </c>
      <c r="B415" s="71" t="s">
        <v>62</v>
      </c>
      <c r="C415" s="135"/>
      <c r="D415" s="71" t="s">
        <v>28</v>
      </c>
      <c r="E415" s="71" t="s">
        <v>28</v>
      </c>
      <c r="F415" s="126" t="s">
        <v>776</v>
      </c>
      <c r="G415" s="71" t="s">
        <v>64</v>
      </c>
      <c r="H415" s="127">
        <v>1803.06</v>
      </c>
      <c r="I415" s="188"/>
      <c r="J415" s="75">
        <f t="shared" ref="J415:J421" si="39">ROUND(I415*$K$3,2)+I415</f>
        <v>0</v>
      </c>
      <c r="K415" s="76">
        <f t="shared" ref="K415:K421" si="40">ROUND(H415*J415,2)</f>
        <v>0</v>
      </c>
    </row>
    <row r="416" spans="1:11" ht="25.5">
      <c r="A416" s="125" t="s">
        <v>777</v>
      </c>
      <c r="B416" s="71" t="s">
        <v>62</v>
      </c>
      <c r="C416" s="130"/>
      <c r="D416" s="71" t="s">
        <v>28</v>
      </c>
      <c r="E416" s="71" t="s">
        <v>28</v>
      </c>
      <c r="F416" s="73" t="s">
        <v>150</v>
      </c>
      <c r="G416" s="71" t="s">
        <v>96</v>
      </c>
      <c r="H416" s="127">
        <v>450.76</v>
      </c>
      <c r="I416" s="188"/>
      <c r="J416" s="75">
        <f t="shared" si="39"/>
        <v>0</v>
      </c>
      <c r="K416" s="76">
        <f t="shared" si="40"/>
        <v>0</v>
      </c>
    </row>
    <row r="417" spans="1:11" ht="25.5">
      <c r="A417" s="125" t="s">
        <v>778</v>
      </c>
      <c r="B417" s="71" t="s">
        <v>62</v>
      </c>
      <c r="C417" s="72"/>
      <c r="D417" s="71" t="s">
        <v>28</v>
      </c>
      <c r="E417" s="71" t="s">
        <v>28</v>
      </c>
      <c r="F417" s="73" t="s">
        <v>779</v>
      </c>
      <c r="G417" s="71" t="s">
        <v>729</v>
      </c>
      <c r="H417" s="127">
        <v>6761.4</v>
      </c>
      <c r="I417" s="187"/>
      <c r="J417" s="75">
        <f t="shared" si="39"/>
        <v>0</v>
      </c>
      <c r="K417" s="76">
        <f t="shared" si="40"/>
        <v>0</v>
      </c>
    </row>
    <row r="418" spans="1:11" ht="25.5">
      <c r="A418" s="125" t="s">
        <v>780</v>
      </c>
      <c r="B418" s="71" t="s">
        <v>62</v>
      </c>
      <c r="C418" s="98"/>
      <c r="D418" s="71" t="s">
        <v>28</v>
      </c>
      <c r="E418" s="71" t="s">
        <v>28</v>
      </c>
      <c r="F418" s="73" t="s">
        <v>153</v>
      </c>
      <c r="G418" s="71" t="s">
        <v>96</v>
      </c>
      <c r="H418" s="127">
        <v>450.76</v>
      </c>
      <c r="I418" s="188"/>
      <c r="J418" s="75">
        <f t="shared" si="39"/>
        <v>0</v>
      </c>
      <c r="K418" s="76">
        <f t="shared" si="40"/>
        <v>0</v>
      </c>
    </row>
    <row r="419" spans="1:11" ht="25.5">
      <c r="A419" s="125" t="s">
        <v>781</v>
      </c>
      <c r="B419" s="71" t="s">
        <v>62</v>
      </c>
      <c r="C419" s="136"/>
      <c r="D419" s="71" t="s">
        <v>28</v>
      </c>
      <c r="E419" s="71" t="s">
        <v>28</v>
      </c>
      <c r="F419" s="126" t="s">
        <v>782</v>
      </c>
      <c r="G419" s="71" t="s">
        <v>64</v>
      </c>
      <c r="H419" s="127">
        <v>1803.06</v>
      </c>
      <c r="I419" s="187"/>
      <c r="J419" s="75">
        <f t="shared" si="39"/>
        <v>0</v>
      </c>
      <c r="K419" s="76">
        <f t="shared" si="40"/>
        <v>0</v>
      </c>
    </row>
    <row r="420" spans="1:11" ht="51">
      <c r="A420" s="125" t="s">
        <v>783</v>
      </c>
      <c r="B420" s="71" t="s">
        <v>62</v>
      </c>
      <c r="C420" s="116"/>
      <c r="D420" s="71" t="s">
        <v>28</v>
      </c>
      <c r="E420" s="71" t="s">
        <v>28</v>
      </c>
      <c r="F420" s="126" t="s">
        <v>784</v>
      </c>
      <c r="G420" s="71" t="s">
        <v>96</v>
      </c>
      <c r="H420" s="127">
        <v>360.61</v>
      </c>
      <c r="I420" s="187"/>
      <c r="J420" s="75">
        <f t="shared" si="39"/>
        <v>0</v>
      </c>
      <c r="K420" s="76">
        <f t="shared" si="40"/>
        <v>0</v>
      </c>
    </row>
    <row r="421" spans="1:11" ht="25.5">
      <c r="A421" s="125" t="s">
        <v>785</v>
      </c>
      <c r="B421" s="71" t="s">
        <v>62</v>
      </c>
      <c r="C421" s="72"/>
      <c r="D421" s="71" t="s">
        <v>28</v>
      </c>
      <c r="E421" s="71" t="s">
        <v>28</v>
      </c>
      <c r="F421" s="73" t="s">
        <v>779</v>
      </c>
      <c r="G421" s="71" t="s">
        <v>729</v>
      </c>
      <c r="H421" s="127">
        <v>6761.4</v>
      </c>
      <c r="I421" s="187"/>
      <c r="J421" s="75">
        <f t="shared" si="39"/>
        <v>0</v>
      </c>
      <c r="K421" s="76">
        <f t="shared" si="40"/>
        <v>0</v>
      </c>
    </row>
    <row r="422" spans="1:11" ht="25.5">
      <c r="A422" s="125" t="s">
        <v>786</v>
      </c>
      <c r="B422" s="97" t="s">
        <v>47</v>
      </c>
      <c r="C422" s="135"/>
      <c r="D422" s="71" t="s">
        <v>28</v>
      </c>
      <c r="E422" s="71" t="s">
        <v>28</v>
      </c>
      <c r="F422" s="126" t="s">
        <v>787</v>
      </c>
      <c r="G422" s="71" t="s">
        <v>96</v>
      </c>
      <c r="H422" s="127">
        <v>450.76</v>
      </c>
      <c r="I422" s="191"/>
      <c r="J422" s="75">
        <f>ROUND(I422*$K$3,2)+I422</f>
        <v>0</v>
      </c>
      <c r="K422" s="76">
        <f>ROUND(H422*J422,2)</f>
        <v>0</v>
      </c>
    </row>
    <row r="423" spans="1:11" ht="38.25">
      <c r="A423" s="125" t="s">
        <v>788</v>
      </c>
      <c r="B423" s="71" t="s">
        <v>62</v>
      </c>
      <c r="C423" s="116"/>
      <c r="D423" s="71" t="s">
        <v>28</v>
      </c>
      <c r="E423" s="71" t="s">
        <v>28</v>
      </c>
      <c r="F423" s="126" t="s">
        <v>789</v>
      </c>
      <c r="G423" s="71" t="s">
        <v>96</v>
      </c>
      <c r="H423" s="127">
        <v>450.76</v>
      </c>
      <c r="I423" s="187"/>
      <c r="J423" s="75">
        <f>ROUND(I423*$K$3,2)+I423</f>
        <v>0</v>
      </c>
      <c r="K423" s="76">
        <f>ROUND(H423*J423,2)</f>
        <v>0</v>
      </c>
    </row>
    <row r="424" spans="1:11">
      <c r="A424" s="222" t="s">
        <v>790</v>
      </c>
      <c r="B424" s="223"/>
      <c r="C424" s="224"/>
      <c r="D424" s="223"/>
      <c r="E424" s="223"/>
      <c r="F424" s="225" t="s">
        <v>791</v>
      </c>
      <c r="G424" s="223"/>
      <c r="H424" s="226" t="s">
        <v>110</v>
      </c>
      <c r="I424" s="227"/>
      <c r="J424" s="228"/>
      <c r="K424" s="229">
        <f>SUBTOTAL(9,K425:K430)</f>
        <v>0</v>
      </c>
    </row>
    <row r="425" spans="1:11" ht="51">
      <c r="A425" s="125" t="s">
        <v>792</v>
      </c>
      <c r="B425" s="71" t="s">
        <v>62</v>
      </c>
      <c r="C425" s="116"/>
      <c r="D425" s="71" t="s">
        <v>28</v>
      </c>
      <c r="E425" s="71" t="s">
        <v>28</v>
      </c>
      <c r="F425" s="73" t="s">
        <v>793</v>
      </c>
      <c r="G425" s="98" t="s">
        <v>67</v>
      </c>
      <c r="H425" s="127">
        <v>124.39</v>
      </c>
      <c r="I425" s="187"/>
      <c r="J425" s="75">
        <f t="shared" ref="J425:J430" si="41">ROUND(I425*$K$3,2)+I425</f>
        <v>0</v>
      </c>
      <c r="K425" s="76">
        <f t="shared" ref="K425:K430" si="42">ROUND(H425*J425,2)</f>
        <v>0</v>
      </c>
    </row>
    <row r="426" spans="1:11" ht="25.5">
      <c r="A426" s="125" t="s">
        <v>794</v>
      </c>
      <c r="B426" s="97" t="s">
        <v>47</v>
      </c>
      <c r="C426" s="135"/>
      <c r="D426" s="71" t="s">
        <v>28</v>
      </c>
      <c r="E426" s="71" t="s">
        <v>28</v>
      </c>
      <c r="F426" s="126" t="s">
        <v>795</v>
      </c>
      <c r="G426" s="71" t="s">
        <v>64</v>
      </c>
      <c r="H426" s="127">
        <v>428.07000000000005</v>
      </c>
      <c r="I426" s="191"/>
      <c r="J426" s="75">
        <f t="shared" si="41"/>
        <v>0</v>
      </c>
      <c r="K426" s="76">
        <f t="shared" si="42"/>
        <v>0</v>
      </c>
    </row>
    <row r="427" spans="1:11" ht="63.75">
      <c r="A427" s="125" t="s">
        <v>796</v>
      </c>
      <c r="B427" s="71" t="s">
        <v>62</v>
      </c>
      <c r="C427" s="116"/>
      <c r="D427" s="71" t="s">
        <v>28</v>
      </c>
      <c r="E427" s="71" t="s">
        <v>28</v>
      </c>
      <c r="F427" s="126" t="s">
        <v>797</v>
      </c>
      <c r="G427" s="71" t="s">
        <v>64</v>
      </c>
      <c r="H427" s="127">
        <v>74.849999999999994</v>
      </c>
      <c r="I427" s="187"/>
      <c r="J427" s="75">
        <f t="shared" si="41"/>
        <v>0</v>
      </c>
      <c r="K427" s="76">
        <f t="shared" si="42"/>
        <v>0</v>
      </c>
    </row>
    <row r="428" spans="1:11" ht="51">
      <c r="A428" s="125" t="s">
        <v>798</v>
      </c>
      <c r="B428" s="129" t="s">
        <v>47</v>
      </c>
      <c r="C428" s="98"/>
      <c r="D428" s="71" t="s">
        <v>28</v>
      </c>
      <c r="E428" s="71" t="s">
        <v>28</v>
      </c>
      <c r="F428" s="126" t="s">
        <v>799</v>
      </c>
      <c r="G428" s="71" t="s">
        <v>49</v>
      </c>
      <c r="H428" s="127">
        <v>1</v>
      </c>
      <c r="I428" s="191"/>
      <c r="J428" s="75">
        <f t="shared" si="41"/>
        <v>0</v>
      </c>
      <c r="K428" s="76">
        <f>ROUND(H428*J428,2)</f>
        <v>0</v>
      </c>
    </row>
    <row r="429" spans="1:11">
      <c r="A429" s="125" t="s">
        <v>800</v>
      </c>
      <c r="B429" s="71" t="s">
        <v>62</v>
      </c>
      <c r="C429" s="116"/>
      <c r="D429" s="71" t="s">
        <v>28</v>
      </c>
      <c r="E429" s="71" t="s">
        <v>28</v>
      </c>
      <c r="F429" s="126" t="s">
        <v>801</v>
      </c>
      <c r="G429" s="71" t="s">
        <v>64</v>
      </c>
      <c r="H429" s="127">
        <v>924.98</v>
      </c>
      <c r="I429" s="187"/>
      <c r="J429" s="75">
        <f t="shared" si="41"/>
        <v>0</v>
      </c>
      <c r="K429" s="76">
        <f t="shared" si="42"/>
        <v>0</v>
      </c>
    </row>
    <row r="430" spans="1:11" ht="51">
      <c r="A430" s="125" t="s">
        <v>802</v>
      </c>
      <c r="B430" s="71" t="s">
        <v>62</v>
      </c>
      <c r="C430" s="119"/>
      <c r="D430" s="71" t="s">
        <v>28</v>
      </c>
      <c r="E430" s="71" t="s">
        <v>28</v>
      </c>
      <c r="F430" s="126" t="s">
        <v>362</v>
      </c>
      <c r="G430" s="71" t="s">
        <v>64</v>
      </c>
      <c r="H430" s="127">
        <v>151.16</v>
      </c>
      <c r="I430" s="187"/>
      <c r="J430" s="75">
        <f t="shared" si="41"/>
        <v>0</v>
      </c>
      <c r="K430" s="76">
        <f t="shared" si="42"/>
        <v>0</v>
      </c>
    </row>
    <row r="431" spans="1:11">
      <c r="A431" s="222" t="s">
        <v>803</v>
      </c>
      <c r="B431" s="223"/>
      <c r="C431" s="224"/>
      <c r="D431" s="223"/>
      <c r="E431" s="223"/>
      <c r="F431" s="225" t="s">
        <v>804</v>
      </c>
      <c r="G431" s="223"/>
      <c r="H431" s="226" t="s">
        <v>110</v>
      </c>
      <c r="I431" s="227"/>
      <c r="J431" s="228"/>
      <c r="K431" s="229">
        <f>SUBTOTAL(9,K432:K440)</f>
        <v>0</v>
      </c>
    </row>
    <row r="432" spans="1:11" ht="38.25">
      <c r="A432" s="121" t="s">
        <v>805</v>
      </c>
      <c r="B432" s="109" t="s">
        <v>62</v>
      </c>
      <c r="C432" s="101"/>
      <c r="D432" s="97" t="s">
        <v>28</v>
      </c>
      <c r="E432" s="97" t="s">
        <v>30</v>
      </c>
      <c r="F432" s="102" t="s">
        <v>806</v>
      </c>
      <c r="G432" s="97" t="s">
        <v>96</v>
      </c>
      <c r="H432" s="105">
        <v>94.04</v>
      </c>
      <c r="I432" s="190"/>
      <c r="J432" s="103">
        <f t="shared" ref="J432:J440" si="43">ROUND(I432*$K$3,2)+I432</f>
        <v>0</v>
      </c>
      <c r="K432" s="104">
        <f t="shared" ref="K432:K440" si="44">ROUND(H432*J432,2)</f>
        <v>0</v>
      </c>
    </row>
    <row r="433" spans="1:11" ht="38.25">
      <c r="A433" s="121" t="s">
        <v>807</v>
      </c>
      <c r="B433" s="109" t="s">
        <v>62</v>
      </c>
      <c r="C433" s="101"/>
      <c r="D433" s="97" t="s">
        <v>28</v>
      </c>
      <c r="E433" s="97" t="s">
        <v>28</v>
      </c>
      <c r="F433" s="102" t="s">
        <v>808</v>
      </c>
      <c r="G433" s="97" t="s">
        <v>96</v>
      </c>
      <c r="H433" s="105">
        <v>117.55000000000001</v>
      </c>
      <c r="I433" s="190"/>
      <c r="J433" s="103">
        <f t="shared" si="43"/>
        <v>0</v>
      </c>
      <c r="K433" s="104">
        <f t="shared" si="44"/>
        <v>0</v>
      </c>
    </row>
    <row r="434" spans="1:11" ht="38.25">
      <c r="A434" s="121" t="s">
        <v>809</v>
      </c>
      <c r="B434" s="109" t="s">
        <v>62</v>
      </c>
      <c r="C434" s="101"/>
      <c r="D434" s="97" t="s">
        <v>28</v>
      </c>
      <c r="E434" s="97" t="s">
        <v>28</v>
      </c>
      <c r="F434" s="73" t="s">
        <v>98</v>
      </c>
      <c r="G434" s="97" t="s">
        <v>99</v>
      </c>
      <c r="H434" s="105">
        <v>1175.5</v>
      </c>
      <c r="I434" s="189"/>
      <c r="J434" s="103">
        <f t="shared" si="43"/>
        <v>0</v>
      </c>
      <c r="K434" s="104">
        <f t="shared" si="44"/>
        <v>0</v>
      </c>
    </row>
    <row r="435" spans="1:11" ht="38.25">
      <c r="A435" s="121" t="s">
        <v>810</v>
      </c>
      <c r="B435" s="109" t="s">
        <v>47</v>
      </c>
      <c r="C435" s="101"/>
      <c r="D435" s="97" t="s">
        <v>28</v>
      </c>
      <c r="E435" s="97" t="s">
        <v>28</v>
      </c>
      <c r="F435" s="102" t="s">
        <v>811</v>
      </c>
      <c r="G435" s="97" t="s">
        <v>96</v>
      </c>
      <c r="H435" s="105">
        <v>94.04</v>
      </c>
      <c r="I435" s="190"/>
      <c r="J435" s="103">
        <f t="shared" si="43"/>
        <v>0</v>
      </c>
      <c r="K435" s="104">
        <f t="shared" si="44"/>
        <v>0</v>
      </c>
    </row>
    <row r="436" spans="1:11" ht="25.5">
      <c r="A436" s="121" t="s">
        <v>812</v>
      </c>
      <c r="B436" s="71" t="s">
        <v>62</v>
      </c>
      <c r="C436" s="129"/>
      <c r="D436" s="71" t="s">
        <v>28</v>
      </c>
      <c r="E436" s="71" t="s">
        <v>28</v>
      </c>
      <c r="F436" s="126" t="s">
        <v>813</v>
      </c>
      <c r="G436" s="71" t="s">
        <v>64</v>
      </c>
      <c r="H436" s="127">
        <v>470.22</v>
      </c>
      <c r="I436" s="187"/>
      <c r="J436" s="75">
        <f t="shared" si="43"/>
        <v>0</v>
      </c>
      <c r="K436" s="76">
        <f t="shared" si="44"/>
        <v>0</v>
      </c>
    </row>
    <row r="437" spans="1:11">
      <c r="A437" s="121" t="s">
        <v>814</v>
      </c>
      <c r="B437" s="71" t="s">
        <v>62</v>
      </c>
      <c r="C437" s="129"/>
      <c r="D437" s="71" t="s">
        <v>28</v>
      </c>
      <c r="E437" s="71" t="s">
        <v>28</v>
      </c>
      <c r="F437" s="126" t="s">
        <v>312</v>
      </c>
      <c r="G437" s="71" t="s">
        <v>64</v>
      </c>
      <c r="H437" s="127">
        <v>470.22</v>
      </c>
      <c r="I437" s="187"/>
      <c r="J437" s="75">
        <f t="shared" si="43"/>
        <v>0</v>
      </c>
      <c r="K437" s="76">
        <f t="shared" si="44"/>
        <v>0</v>
      </c>
    </row>
    <row r="438" spans="1:11" ht="38.25">
      <c r="A438" s="121" t="s">
        <v>815</v>
      </c>
      <c r="B438" s="71" t="s">
        <v>62</v>
      </c>
      <c r="C438" s="129"/>
      <c r="D438" s="71" t="s">
        <v>28</v>
      </c>
      <c r="E438" s="71" t="s">
        <v>28</v>
      </c>
      <c r="F438" s="126" t="s">
        <v>318</v>
      </c>
      <c r="G438" s="129" t="s">
        <v>319</v>
      </c>
      <c r="H438" s="127">
        <v>56.42</v>
      </c>
      <c r="I438" s="187"/>
      <c r="J438" s="75">
        <f t="shared" si="43"/>
        <v>0</v>
      </c>
      <c r="K438" s="76">
        <f t="shared" si="44"/>
        <v>0</v>
      </c>
    </row>
    <row r="439" spans="1:11" ht="25.5">
      <c r="A439" s="121" t="s">
        <v>816</v>
      </c>
      <c r="B439" s="109" t="s">
        <v>62</v>
      </c>
      <c r="C439" s="101"/>
      <c r="D439" s="97" t="s">
        <v>28</v>
      </c>
      <c r="E439" s="97" t="s">
        <v>28</v>
      </c>
      <c r="F439" s="102" t="s">
        <v>321</v>
      </c>
      <c r="G439" s="97" t="s">
        <v>99</v>
      </c>
      <c r="H439" s="105">
        <v>235.1</v>
      </c>
      <c r="I439" s="190"/>
      <c r="J439" s="103">
        <f t="shared" si="43"/>
        <v>0</v>
      </c>
      <c r="K439" s="104">
        <f t="shared" si="44"/>
        <v>0</v>
      </c>
    </row>
    <row r="440" spans="1:11" ht="38.25">
      <c r="A440" s="121" t="s">
        <v>817</v>
      </c>
      <c r="B440" s="97" t="s">
        <v>47</v>
      </c>
      <c r="C440" s="101"/>
      <c r="D440" s="97" t="s">
        <v>28</v>
      </c>
      <c r="E440" s="97" t="s">
        <v>28</v>
      </c>
      <c r="F440" s="102" t="s">
        <v>310</v>
      </c>
      <c r="G440" s="97" t="s">
        <v>64</v>
      </c>
      <c r="H440" s="105">
        <v>470.22</v>
      </c>
      <c r="I440" s="190"/>
      <c r="J440" s="103">
        <f t="shared" si="43"/>
        <v>0</v>
      </c>
      <c r="K440" s="104">
        <f t="shared" si="44"/>
        <v>0</v>
      </c>
    </row>
    <row r="441" spans="1:11">
      <c r="A441" s="216" t="s">
        <v>10</v>
      </c>
      <c r="B441" s="217"/>
      <c r="C441" s="217"/>
      <c r="D441" s="217"/>
      <c r="E441" s="217"/>
      <c r="F441" s="218" t="s">
        <v>818</v>
      </c>
      <c r="G441" s="217"/>
      <c r="H441" s="78" t="s">
        <v>110</v>
      </c>
      <c r="I441" s="219"/>
      <c r="J441" s="220"/>
      <c r="K441" s="221">
        <f>SUBTOTAL(9,K442:K514)</f>
        <v>0</v>
      </c>
    </row>
    <row r="442" spans="1:11">
      <c r="A442" s="222" t="s">
        <v>819</v>
      </c>
      <c r="B442" s="223"/>
      <c r="C442" s="224"/>
      <c r="D442" s="223"/>
      <c r="E442" s="223"/>
      <c r="F442" s="225" t="s">
        <v>60</v>
      </c>
      <c r="G442" s="223"/>
      <c r="H442" s="226" t="s">
        <v>110</v>
      </c>
      <c r="I442" s="227"/>
      <c r="J442" s="228"/>
      <c r="K442" s="229">
        <f>SUBTOTAL(9,K443:K444)</f>
        <v>0</v>
      </c>
    </row>
    <row r="443" spans="1:11" ht="25.5">
      <c r="A443" s="115" t="s">
        <v>820</v>
      </c>
      <c r="B443" s="116" t="s">
        <v>47</v>
      </c>
      <c r="C443" s="111"/>
      <c r="D443" s="71" t="s">
        <v>28</v>
      </c>
      <c r="E443" s="71" t="s">
        <v>28</v>
      </c>
      <c r="F443" s="73" t="s">
        <v>821</v>
      </c>
      <c r="G443" s="98" t="s">
        <v>67</v>
      </c>
      <c r="H443" s="105">
        <v>1061</v>
      </c>
      <c r="I443" s="189"/>
      <c r="J443" s="75">
        <f>ROUND(I443*$K$3,2)+I443</f>
        <v>0</v>
      </c>
      <c r="K443" s="76">
        <f>ROUND(H443*J443,2)</f>
        <v>0</v>
      </c>
    </row>
    <row r="444" spans="1:11" ht="25.5">
      <c r="A444" s="115" t="s">
        <v>822</v>
      </c>
      <c r="B444" s="71" t="s">
        <v>47</v>
      </c>
      <c r="C444" s="111"/>
      <c r="D444" s="71" t="s">
        <v>28</v>
      </c>
      <c r="E444" s="71" t="s">
        <v>28</v>
      </c>
      <c r="F444" s="73" t="s">
        <v>823</v>
      </c>
      <c r="G444" s="98" t="s">
        <v>67</v>
      </c>
      <c r="H444" s="105">
        <v>1061</v>
      </c>
      <c r="I444" s="188"/>
      <c r="J444" s="75">
        <f>ROUND(I444*$K$3,2)+I444</f>
        <v>0</v>
      </c>
      <c r="K444" s="76">
        <f>ROUND(H444*J444,2)</f>
        <v>0</v>
      </c>
    </row>
    <row r="445" spans="1:11">
      <c r="A445" s="222" t="s">
        <v>824</v>
      </c>
      <c r="B445" s="223"/>
      <c r="C445" s="224"/>
      <c r="D445" s="223"/>
      <c r="E445" s="223"/>
      <c r="F445" s="225" t="s">
        <v>118</v>
      </c>
      <c r="G445" s="223"/>
      <c r="H445" s="226" t="s">
        <v>110</v>
      </c>
      <c r="I445" s="227"/>
      <c r="J445" s="228"/>
      <c r="K445" s="229">
        <f>SUBTOTAL(9,K446:K450)</f>
        <v>0</v>
      </c>
    </row>
    <row r="446" spans="1:11" ht="25.5">
      <c r="A446" s="100" t="s">
        <v>825</v>
      </c>
      <c r="B446" s="97" t="s">
        <v>47</v>
      </c>
      <c r="C446" s="101"/>
      <c r="D446" s="97" t="s">
        <v>28</v>
      </c>
      <c r="E446" s="97" t="s">
        <v>28</v>
      </c>
      <c r="F446" s="102" t="s">
        <v>120</v>
      </c>
      <c r="G446" s="97" t="s">
        <v>67</v>
      </c>
      <c r="H446" s="99">
        <v>1061</v>
      </c>
      <c r="I446" s="188"/>
      <c r="J446" s="103">
        <f>ROUND(I446*$K$3,2)+I446</f>
        <v>0</v>
      </c>
      <c r="K446" s="104">
        <f>ROUND(H446*J446,2)</f>
        <v>0</v>
      </c>
    </row>
    <row r="447" spans="1:11">
      <c r="A447" s="100" t="s">
        <v>826</v>
      </c>
      <c r="B447" s="97" t="s">
        <v>62</v>
      </c>
      <c r="C447" s="101"/>
      <c r="D447" s="97" t="s">
        <v>28</v>
      </c>
      <c r="E447" s="97" t="s">
        <v>28</v>
      </c>
      <c r="F447" s="102" t="s">
        <v>122</v>
      </c>
      <c r="G447" s="97" t="s">
        <v>67</v>
      </c>
      <c r="H447" s="99">
        <v>1061</v>
      </c>
      <c r="I447" s="188"/>
      <c r="J447" s="103">
        <f>ROUND(I447*$K$3,2)+I447</f>
        <v>0</v>
      </c>
      <c r="K447" s="104">
        <f>ROUND(H447*J447,2)</f>
        <v>0</v>
      </c>
    </row>
    <row r="448" spans="1:11" ht="25.5">
      <c r="A448" s="100" t="s">
        <v>827</v>
      </c>
      <c r="B448" s="97" t="s">
        <v>47</v>
      </c>
      <c r="C448" s="101"/>
      <c r="D448" s="97" t="s">
        <v>28</v>
      </c>
      <c r="E448" s="97" t="s">
        <v>28</v>
      </c>
      <c r="F448" s="102" t="s">
        <v>124</v>
      </c>
      <c r="G448" s="97" t="s">
        <v>67</v>
      </c>
      <c r="H448" s="99">
        <v>2122</v>
      </c>
      <c r="I448" s="189"/>
      <c r="J448" s="103">
        <f>ROUND(I448*$K$3,2)+I448</f>
        <v>0</v>
      </c>
      <c r="K448" s="104">
        <f>ROUND(H448*J448,2)</f>
        <v>0</v>
      </c>
    </row>
    <row r="449" spans="1:11">
      <c r="A449" s="100" t="s">
        <v>828</v>
      </c>
      <c r="B449" s="97" t="s">
        <v>62</v>
      </c>
      <c r="C449" s="101"/>
      <c r="D449" s="97" t="s">
        <v>28</v>
      </c>
      <c r="E449" s="97" t="s">
        <v>28</v>
      </c>
      <c r="F449" s="102" t="s">
        <v>126</v>
      </c>
      <c r="G449" s="97" t="s">
        <v>64</v>
      </c>
      <c r="H449" s="105">
        <v>36.479999999999997</v>
      </c>
      <c r="I449" s="188"/>
      <c r="J449" s="103">
        <f>ROUND(I449*$K$3,2)+I449</f>
        <v>0</v>
      </c>
      <c r="K449" s="104">
        <f>ROUND(H449*J449,2)</f>
        <v>0</v>
      </c>
    </row>
    <row r="450" spans="1:11">
      <c r="A450" s="100" t="s">
        <v>829</v>
      </c>
      <c r="B450" s="97" t="s">
        <v>62</v>
      </c>
      <c r="C450" s="101"/>
      <c r="D450" s="97" t="s">
        <v>28</v>
      </c>
      <c r="E450" s="97" t="s">
        <v>28</v>
      </c>
      <c r="F450" s="102" t="s">
        <v>128</v>
      </c>
      <c r="G450" s="97" t="s">
        <v>64</v>
      </c>
      <c r="H450" s="105">
        <v>96</v>
      </c>
      <c r="I450" s="189"/>
      <c r="J450" s="103">
        <f>ROUND(I450*$K$3,2)+I450</f>
        <v>0</v>
      </c>
      <c r="K450" s="104">
        <f>ROUND(H450*J450,2)</f>
        <v>0</v>
      </c>
    </row>
    <row r="451" spans="1:11">
      <c r="A451" s="222" t="s">
        <v>830</v>
      </c>
      <c r="B451" s="223"/>
      <c r="C451" s="224"/>
      <c r="D451" s="223"/>
      <c r="E451" s="223"/>
      <c r="F451" s="225" t="s">
        <v>130</v>
      </c>
      <c r="G451" s="223"/>
      <c r="H451" s="226" t="s">
        <v>110</v>
      </c>
      <c r="I451" s="227"/>
      <c r="J451" s="228"/>
      <c r="K451" s="229">
        <f>SUBTOTAL(9,K452:K457)</f>
        <v>0</v>
      </c>
    </row>
    <row r="452" spans="1:11">
      <c r="A452" s="114" t="s">
        <v>831</v>
      </c>
      <c r="B452" s="71" t="s">
        <v>62</v>
      </c>
      <c r="C452" s="98"/>
      <c r="D452" s="71" t="s">
        <v>28</v>
      </c>
      <c r="E452" s="71" t="s">
        <v>28</v>
      </c>
      <c r="F452" s="73" t="s">
        <v>418</v>
      </c>
      <c r="G452" s="71" t="s">
        <v>96</v>
      </c>
      <c r="H452" s="137">
        <v>292.83999999999997</v>
      </c>
      <c r="I452" s="188"/>
      <c r="J452" s="75">
        <f t="shared" ref="J452:J457" si="45">ROUND(I452*$K$3,2)+I452</f>
        <v>0</v>
      </c>
      <c r="K452" s="76">
        <f t="shared" ref="K452:K457" si="46">ROUND(H452*J452,2)</f>
        <v>0</v>
      </c>
    </row>
    <row r="453" spans="1:11" ht="38.25">
      <c r="A453" s="114" t="s">
        <v>832</v>
      </c>
      <c r="B453" s="97" t="s">
        <v>62</v>
      </c>
      <c r="C453" s="72"/>
      <c r="D453" s="71" t="s">
        <v>28</v>
      </c>
      <c r="E453" s="71" t="s">
        <v>28</v>
      </c>
      <c r="F453" s="73" t="s">
        <v>134</v>
      </c>
      <c r="G453" s="71" t="s">
        <v>96</v>
      </c>
      <c r="H453" s="137">
        <v>2635.52</v>
      </c>
      <c r="I453" s="189"/>
      <c r="J453" s="75">
        <f t="shared" si="45"/>
        <v>0</v>
      </c>
      <c r="K453" s="76">
        <f t="shared" si="46"/>
        <v>0</v>
      </c>
    </row>
    <row r="454" spans="1:11" ht="38.25">
      <c r="A454" s="114" t="s">
        <v>833</v>
      </c>
      <c r="B454" s="71" t="s">
        <v>62</v>
      </c>
      <c r="C454" s="98"/>
      <c r="D454" s="71" t="s">
        <v>28</v>
      </c>
      <c r="E454" s="71" t="s">
        <v>28</v>
      </c>
      <c r="F454" s="126" t="s">
        <v>146</v>
      </c>
      <c r="G454" s="71" t="s">
        <v>64</v>
      </c>
      <c r="H454" s="137">
        <v>1591.5</v>
      </c>
      <c r="I454" s="188"/>
      <c r="J454" s="75">
        <f t="shared" si="45"/>
        <v>0</v>
      </c>
      <c r="K454" s="76">
        <f t="shared" si="46"/>
        <v>0</v>
      </c>
    </row>
    <row r="455" spans="1:11" ht="25.5">
      <c r="A455" s="114" t="s">
        <v>834</v>
      </c>
      <c r="B455" s="71" t="s">
        <v>47</v>
      </c>
      <c r="C455" s="72"/>
      <c r="D455" s="71" t="s">
        <v>28</v>
      </c>
      <c r="E455" s="71" t="s">
        <v>28</v>
      </c>
      <c r="F455" s="126" t="s">
        <v>835</v>
      </c>
      <c r="G455" s="71" t="s">
        <v>96</v>
      </c>
      <c r="H455" s="137">
        <v>276.01</v>
      </c>
      <c r="I455" s="188"/>
      <c r="J455" s="75">
        <f t="shared" si="45"/>
        <v>0</v>
      </c>
      <c r="K455" s="76">
        <f t="shared" si="46"/>
        <v>0</v>
      </c>
    </row>
    <row r="456" spans="1:11" ht="63.75">
      <c r="A456" s="114" t="s">
        <v>836</v>
      </c>
      <c r="B456" s="71" t="s">
        <v>47</v>
      </c>
      <c r="C456" s="72"/>
      <c r="D456" s="71" t="s">
        <v>28</v>
      </c>
      <c r="E456" s="71" t="s">
        <v>28</v>
      </c>
      <c r="F456" s="126" t="s">
        <v>142</v>
      </c>
      <c r="G456" s="71" t="s">
        <v>96</v>
      </c>
      <c r="H456" s="137">
        <v>414.02</v>
      </c>
      <c r="I456" s="188"/>
      <c r="J456" s="75">
        <f t="shared" si="45"/>
        <v>0</v>
      </c>
      <c r="K456" s="76">
        <f t="shared" si="46"/>
        <v>0</v>
      </c>
    </row>
    <row r="457" spans="1:11">
      <c r="A457" s="114" t="s">
        <v>837</v>
      </c>
      <c r="B457" s="71" t="s">
        <v>47</v>
      </c>
      <c r="C457" s="111"/>
      <c r="D457" s="71" t="s">
        <v>28</v>
      </c>
      <c r="E457" s="71" t="s">
        <v>28</v>
      </c>
      <c r="F457" s="126" t="s">
        <v>838</v>
      </c>
      <c r="G457" s="71" t="s">
        <v>96</v>
      </c>
      <c r="H457" s="137">
        <v>1432.35</v>
      </c>
      <c r="I457" s="188"/>
      <c r="J457" s="75">
        <f t="shared" si="45"/>
        <v>0</v>
      </c>
      <c r="K457" s="76">
        <f t="shared" si="46"/>
        <v>0</v>
      </c>
    </row>
    <row r="458" spans="1:11">
      <c r="A458" s="222" t="s">
        <v>839</v>
      </c>
      <c r="B458" s="223"/>
      <c r="C458" s="224"/>
      <c r="D458" s="223"/>
      <c r="E458" s="223"/>
      <c r="F458" s="225" t="s">
        <v>424</v>
      </c>
      <c r="G458" s="223"/>
      <c r="H458" s="226" t="s">
        <v>110</v>
      </c>
      <c r="I458" s="227"/>
      <c r="J458" s="228"/>
      <c r="K458" s="229">
        <f>SUBTOTAL(9,K459:K463)</f>
        <v>0</v>
      </c>
    </row>
    <row r="459" spans="1:11" ht="25.5">
      <c r="A459" s="115" t="s">
        <v>840</v>
      </c>
      <c r="B459" s="71" t="s">
        <v>62</v>
      </c>
      <c r="C459" s="72"/>
      <c r="D459" s="71" t="s">
        <v>28</v>
      </c>
      <c r="E459" s="71" t="s">
        <v>28</v>
      </c>
      <c r="F459" s="73" t="s">
        <v>150</v>
      </c>
      <c r="G459" s="71" t="s">
        <v>96</v>
      </c>
      <c r="H459" s="137">
        <v>3215.97</v>
      </c>
      <c r="I459" s="188"/>
      <c r="J459" s="75">
        <f>ROUND(I459*$K$3,2)+I459</f>
        <v>0</v>
      </c>
      <c r="K459" s="76">
        <f>ROUND(H459*J459,2)</f>
        <v>0</v>
      </c>
    </row>
    <row r="460" spans="1:11" ht="38.25">
      <c r="A460" s="115" t="s">
        <v>841</v>
      </c>
      <c r="B460" s="109" t="s">
        <v>62</v>
      </c>
      <c r="C460" s="101"/>
      <c r="D460" s="97" t="s">
        <v>28</v>
      </c>
      <c r="E460" s="97" t="s">
        <v>28</v>
      </c>
      <c r="F460" s="73" t="s">
        <v>98</v>
      </c>
      <c r="G460" s="109" t="s">
        <v>99</v>
      </c>
      <c r="H460" s="120">
        <v>48239.55</v>
      </c>
      <c r="I460" s="189"/>
      <c r="J460" s="103">
        <f>ROUND(I460*$K$3,2)+I460</f>
        <v>0</v>
      </c>
      <c r="K460" s="104">
        <f>ROUND(H460*J460,2)</f>
        <v>0</v>
      </c>
    </row>
    <row r="461" spans="1:11" ht="25.5">
      <c r="A461" s="115" t="s">
        <v>842</v>
      </c>
      <c r="B461" s="109" t="s">
        <v>62</v>
      </c>
      <c r="C461" s="101"/>
      <c r="D461" s="97" t="s">
        <v>843</v>
      </c>
      <c r="E461" s="97" t="s">
        <v>843</v>
      </c>
      <c r="F461" s="102" t="s">
        <v>153</v>
      </c>
      <c r="G461" s="109" t="s">
        <v>96</v>
      </c>
      <c r="H461" s="120">
        <v>3215.97</v>
      </c>
      <c r="I461" s="189"/>
      <c r="J461" s="103">
        <f>ROUND(I461*$K$3,2)+I461</f>
        <v>0</v>
      </c>
      <c r="K461" s="104">
        <f>ROUND(H461*J461,2)</f>
        <v>0</v>
      </c>
    </row>
    <row r="462" spans="1:11" ht="38.25">
      <c r="A462" s="115" t="s">
        <v>844</v>
      </c>
      <c r="B462" s="109" t="s">
        <v>62</v>
      </c>
      <c r="C462" s="101"/>
      <c r="D462" s="97" t="s">
        <v>28</v>
      </c>
      <c r="E462" s="97" t="s">
        <v>28</v>
      </c>
      <c r="F462" s="102" t="s">
        <v>155</v>
      </c>
      <c r="G462" s="109" t="s">
        <v>96</v>
      </c>
      <c r="H462" s="120">
        <v>1432.35</v>
      </c>
      <c r="I462" s="189"/>
      <c r="J462" s="103">
        <f>ROUND(I462*$K$3,2)+I462</f>
        <v>0</v>
      </c>
      <c r="K462" s="104">
        <f>ROUND(H462*J462,2)</f>
        <v>0</v>
      </c>
    </row>
    <row r="463" spans="1:11" ht="38.25">
      <c r="A463" s="115" t="s">
        <v>845</v>
      </c>
      <c r="B463" s="109" t="s">
        <v>62</v>
      </c>
      <c r="C463" s="101"/>
      <c r="D463" s="97" t="s">
        <v>843</v>
      </c>
      <c r="E463" s="97" t="s">
        <v>843</v>
      </c>
      <c r="F463" s="73" t="s">
        <v>98</v>
      </c>
      <c r="G463" s="109" t="s">
        <v>99</v>
      </c>
      <c r="H463" s="120">
        <v>21485.25</v>
      </c>
      <c r="I463" s="189"/>
      <c r="J463" s="103">
        <f>ROUND(I463*$K$3,2)+I463</f>
        <v>0</v>
      </c>
      <c r="K463" s="104">
        <f>ROUND(H463*J463,2)</f>
        <v>0</v>
      </c>
    </row>
    <row r="464" spans="1:11">
      <c r="A464" s="222" t="s">
        <v>846</v>
      </c>
      <c r="B464" s="223"/>
      <c r="C464" s="224"/>
      <c r="D464" s="223"/>
      <c r="E464" s="223"/>
      <c r="F464" s="225" t="s">
        <v>158</v>
      </c>
      <c r="G464" s="223"/>
      <c r="H464" s="226" t="s">
        <v>110</v>
      </c>
      <c r="I464" s="227"/>
      <c r="J464" s="228"/>
      <c r="K464" s="229">
        <f>SUBTOTAL(9,K465:K467)</f>
        <v>0</v>
      </c>
    </row>
    <row r="465" spans="1:11" ht="63.75">
      <c r="A465" s="115" t="s">
        <v>847</v>
      </c>
      <c r="B465" s="71" t="s">
        <v>47</v>
      </c>
      <c r="C465" s="72"/>
      <c r="D465" s="71" t="s">
        <v>28</v>
      </c>
      <c r="E465" s="71" t="s">
        <v>28</v>
      </c>
      <c r="F465" s="73" t="s">
        <v>848</v>
      </c>
      <c r="G465" s="71" t="s">
        <v>96</v>
      </c>
      <c r="H465" s="137">
        <v>4.37</v>
      </c>
      <c r="I465" s="188"/>
      <c r="J465" s="75">
        <f>ROUND(I465*$K$3,2)+I465</f>
        <v>0</v>
      </c>
      <c r="K465" s="76">
        <f>ROUND(H465*J465,2)</f>
        <v>0</v>
      </c>
    </row>
    <row r="466" spans="1:11" ht="38.25">
      <c r="A466" s="115" t="s">
        <v>849</v>
      </c>
      <c r="B466" s="71" t="s">
        <v>62</v>
      </c>
      <c r="C466" s="72"/>
      <c r="D466" s="71" t="s">
        <v>28</v>
      </c>
      <c r="E466" s="71" t="s">
        <v>28</v>
      </c>
      <c r="F466" s="73" t="s">
        <v>850</v>
      </c>
      <c r="G466" s="71" t="s">
        <v>49</v>
      </c>
      <c r="H466" s="137">
        <v>1</v>
      </c>
      <c r="I466" s="188"/>
      <c r="J466" s="75">
        <f>ROUND(I466*$K$3,2)+I466</f>
        <v>0</v>
      </c>
      <c r="K466" s="76">
        <f>ROUND(H466*J466,2)</f>
        <v>0</v>
      </c>
    </row>
    <row r="467" spans="1:11" ht="38.25">
      <c r="A467" s="115" t="s">
        <v>851</v>
      </c>
      <c r="B467" s="97" t="s">
        <v>47</v>
      </c>
      <c r="C467" s="72"/>
      <c r="D467" s="71" t="s">
        <v>28</v>
      </c>
      <c r="E467" s="71" t="s">
        <v>28</v>
      </c>
      <c r="F467" s="73" t="s">
        <v>162</v>
      </c>
      <c r="G467" s="71" t="s">
        <v>49</v>
      </c>
      <c r="H467" s="137">
        <v>1</v>
      </c>
      <c r="I467" s="188"/>
      <c r="J467" s="75">
        <f>ROUND(I467*$K$3,2)+I467</f>
        <v>0</v>
      </c>
      <c r="K467" s="76">
        <f>ROUND(H467*J467,2)</f>
        <v>0</v>
      </c>
    </row>
    <row r="468" spans="1:11">
      <c r="A468" s="222" t="s">
        <v>852</v>
      </c>
      <c r="B468" s="223"/>
      <c r="C468" s="224"/>
      <c r="D468" s="223"/>
      <c r="E468" s="223"/>
      <c r="F468" s="225" t="s">
        <v>186</v>
      </c>
      <c r="G468" s="223"/>
      <c r="H468" s="226" t="s">
        <v>110</v>
      </c>
      <c r="I468" s="227"/>
      <c r="J468" s="228"/>
      <c r="K468" s="229">
        <f>SUBTOTAL(9,K469:K471)</f>
        <v>0</v>
      </c>
    </row>
    <row r="469" spans="1:11">
      <c r="A469" s="115" t="s">
        <v>853</v>
      </c>
      <c r="B469" s="71" t="s">
        <v>47</v>
      </c>
      <c r="C469" s="111"/>
      <c r="D469" s="71" t="s">
        <v>28</v>
      </c>
      <c r="E469" s="71" t="s">
        <v>28</v>
      </c>
      <c r="F469" s="73" t="s">
        <v>188</v>
      </c>
      <c r="G469" s="71" t="s">
        <v>64</v>
      </c>
      <c r="H469" s="137">
        <v>2342.69</v>
      </c>
      <c r="I469" s="188"/>
      <c r="J469" s="75">
        <f>ROUND(I469*$K$3,2)+I469</f>
        <v>0</v>
      </c>
      <c r="K469" s="76">
        <f>ROUND(H469*J469,2)</f>
        <v>0</v>
      </c>
    </row>
    <row r="470" spans="1:11">
      <c r="A470" s="115" t="s">
        <v>854</v>
      </c>
      <c r="B470" s="71" t="s">
        <v>62</v>
      </c>
      <c r="C470" s="111"/>
      <c r="D470" s="71" t="s">
        <v>28</v>
      </c>
      <c r="E470" s="71" t="s">
        <v>28</v>
      </c>
      <c r="F470" s="73" t="s">
        <v>192</v>
      </c>
      <c r="G470" s="71" t="s">
        <v>193</v>
      </c>
      <c r="H470" s="137">
        <v>106.1</v>
      </c>
      <c r="I470" s="188"/>
      <c r="J470" s="75">
        <f>ROUND(I470*$K$3,2)+I470</f>
        <v>0</v>
      </c>
      <c r="K470" s="76">
        <f>ROUND(H470*J470,2)</f>
        <v>0</v>
      </c>
    </row>
    <row r="471" spans="1:11" ht="25.5">
      <c r="A471" s="115" t="s">
        <v>855</v>
      </c>
      <c r="B471" s="97" t="s">
        <v>47</v>
      </c>
      <c r="C471" s="101"/>
      <c r="D471" s="97" t="s">
        <v>28</v>
      </c>
      <c r="E471" s="97" t="s">
        <v>28</v>
      </c>
      <c r="F471" s="102" t="s">
        <v>195</v>
      </c>
      <c r="G471" s="109" t="s">
        <v>67</v>
      </c>
      <c r="H471" s="120">
        <v>95.49</v>
      </c>
      <c r="I471" s="189"/>
      <c r="J471" s="103">
        <f>ROUND(I471*$K$3,2)+I471</f>
        <v>0</v>
      </c>
      <c r="K471" s="104">
        <f>ROUND(H471*J471,2)</f>
        <v>0</v>
      </c>
    </row>
    <row r="472" spans="1:11">
      <c r="A472" s="222" t="s">
        <v>856</v>
      </c>
      <c r="B472" s="223"/>
      <c r="C472" s="224"/>
      <c r="D472" s="223"/>
      <c r="E472" s="223"/>
      <c r="F472" s="225" t="s">
        <v>857</v>
      </c>
      <c r="G472" s="223"/>
      <c r="H472" s="226" t="s">
        <v>110</v>
      </c>
      <c r="I472" s="227"/>
      <c r="J472" s="228"/>
      <c r="K472" s="229">
        <f>SUBTOTAL(9,K473:K482)</f>
        <v>0</v>
      </c>
    </row>
    <row r="473" spans="1:11">
      <c r="A473" s="70" t="s">
        <v>858</v>
      </c>
      <c r="B473" s="98" t="s">
        <v>335</v>
      </c>
      <c r="C473" s="98"/>
      <c r="D473" s="71" t="s">
        <v>28</v>
      </c>
      <c r="E473" s="71" t="s">
        <v>30</v>
      </c>
      <c r="F473" s="126" t="s">
        <v>859</v>
      </c>
      <c r="G473" s="98" t="s">
        <v>67</v>
      </c>
      <c r="H473" s="137">
        <v>1061</v>
      </c>
      <c r="I473" s="189"/>
      <c r="J473" s="75">
        <f t="shared" ref="J473:J482" si="47">ROUND(I473*$K$3,2)+I473</f>
        <v>0</v>
      </c>
      <c r="K473" s="76">
        <f t="shared" ref="K473:K482" si="48">ROUND(H473*J473,2)</f>
        <v>0</v>
      </c>
    </row>
    <row r="474" spans="1:11">
      <c r="A474" s="70" t="s">
        <v>860</v>
      </c>
      <c r="B474" s="71" t="s">
        <v>214</v>
      </c>
      <c r="C474" s="98"/>
      <c r="D474" s="71" t="s">
        <v>28</v>
      </c>
      <c r="E474" s="71"/>
      <c r="F474" s="126" t="s">
        <v>861</v>
      </c>
      <c r="G474" s="71" t="s">
        <v>49</v>
      </c>
      <c r="H474" s="134">
        <v>2</v>
      </c>
      <c r="I474" s="189"/>
      <c r="J474" s="75">
        <f t="shared" si="47"/>
        <v>0</v>
      </c>
      <c r="K474" s="76">
        <f t="shared" si="48"/>
        <v>0</v>
      </c>
    </row>
    <row r="475" spans="1:11">
      <c r="A475" s="70" t="s">
        <v>862</v>
      </c>
      <c r="B475" s="98" t="s">
        <v>335</v>
      </c>
      <c r="C475" s="98"/>
      <c r="D475" s="71" t="s">
        <v>28</v>
      </c>
      <c r="E475" s="71" t="s">
        <v>30</v>
      </c>
      <c r="F475" s="126" t="s">
        <v>863</v>
      </c>
      <c r="G475" s="71" t="s">
        <v>49</v>
      </c>
      <c r="H475" s="134">
        <v>2</v>
      </c>
      <c r="I475" s="189"/>
      <c r="J475" s="75">
        <f t="shared" si="47"/>
        <v>0</v>
      </c>
      <c r="K475" s="76">
        <f t="shared" si="48"/>
        <v>0</v>
      </c>
    </row>
    <row r="476" spans="1:11">
      <c r="A476" s="70" t="s">
        <v>864</v>
      </c>
      <c r="B476" s="71" t="s">
        <v>214</v>
      </c>
      <c r="C476" s="98"/>
      <c r="D476" s="71" t="s">
        <v>28</v>
      </c>
      <c r="E476" s="71"/>
      <c r="F476" s="126" t="s">
        <v>865</v>
      </c>
      <c r="G476" s="71" t="s">
        <v>49</v>
      </c>
      <c r="H476" s="134">
        <v>2</v>
      </c>
      <c r="I476" s="189"/>
      <c r="J476" s="75">
        <f t="shared" si="47"/>
        <v>0</v>
      </c>
      <c r="K476" s="76">
        <f t="shared" si="48"/>
        <v>0</v>
      </c>
    </row>
    <row r="477" spans="1:11" ht="38.25">
      <c r="A477" s="70" t="s">
        <v>866</v>
      </c>
      <c r="B477" s="71" t="s">
        <v>335</v>
      </c>
      <c r="C477" s="98"/>
      <c r="D477" s="71" t="s">
        <v>28</v>
      </c>
      <c r="E477" s="71" t="s">
        <v>30</v>
      </c>
      <c r="F477" s="126" t="s">
        <v>867</v>
      </c>
      <c r="G477" s="71" t="s">
        <v>49</v>
      </c>
      <c r="H477" s="134">
        <v>2</v>
      </c>
      <c r="I477" s="189"/>
      <c r="J477" s="75">
        <f t="shared" si="47"/>
        <v>0</v>
      </c>
      <c r="K477" s="76">
        <f t="shared" si="48"/>
        <v>0</v>
      </c>
    </row>
    <row r="478" spans="1:11">
      <c r="A478" s="70" t="s">
        <v>868</v>
      </c>
      <c r="B478" s="98" t="s">
        <v>335</v>
      </c>
      <c r="C478" s="98"/>
      <c r="D478" s="71" t="s">
        <v>28</v>
      </c>
      <c r="E478" s="71" t="s">
        <v>30</v>
      </c>
      <c r="F478" s="126" t="s">
        <v>869</v>
      </c>
      <c r="G478" s="71" t="s">
        <v>49</v>
      </c>
      <c r="H478" s="134">
        <v>2</v>
      </c>
      <c r="I478" s="189"/>
      <c r="J478" s="75">
        <f t="shared" si="47"/>
        <v>0</v>
      </c>
      <c r="K478" s="76">
        <f t="shared" si="48"/>
        <v>0</v>
      </c>
    </row>
    <row r="479" spans="1:11">
      <c r="A479" s="70" t="s">
        <v>870</v>
      </c>
      <c r="B479" s="71" t="s">
        <v>214</v>
      </c>
      <c r="C479" s="98"/>
      <c r="D479" s="71" t="s">
        <v>28</v>
      </c>
      <c r="E479" s="71" t="s">
        <v>30</v>
      </c>
      <c r="F479" s="126" t="s">
        <v>871</v>
      </c>
      <c r="G479" s="71" t="s">
        <v>49</v>
      </c>
      <c r="H479" s="134">
        <v>2</v>
      </c>
      <c r="I479" s="189"/>
      <c r="J479" s="75">
        <f t="shared" si="47"/>
        <v>0</v>
      </c>
      <c r="K479" s="76">
        <f t="shared" si="48"/>
        <v>0</v>
      </c>
    </row>
    <row r="480" spans="1:11" ht="25.5">
      <c r="A480" s="70" t="s">
        <v>872</v>
      </c>
      <c r="B480" s="71" t="s">
        <v>214</v>
      </c>
      <c r="C480" s="98"/>
      <c r="D480" s="71" t="s">
        <v>28</v>
      </c>
      <c r="E480" s="71" t="s">
        <v>30</v>
      </c>
      <c r="F480" s="126" t="s">
        <v>873</v>
      </c>
      <c r="G480" s="71" t="s">
        <v>49</v>
      </c>
      <c r="H480" s="134">
        <v>2</v>
      </c>
      <c r="I480" s="189"/>
      <c r="J480" s="75">
        <f t="shared" si="47"/>
        <v>0</v>
      </c>
      <c r="K480" s="76">
        <f t="shared" si="48"/>
        <v>0</v>
      </c>
    </row>
    <row r="481" spans="1:11">
      <c r="A481" s="70" t="s">
        <v>874</v>
      </c>
      <c r="B481" s="71" t="s">
        <v>214</v>
      </c>
      <c r="C481" s="98"/>
      <c r="D481" s="71" t="s">
        <v>28</v>
      </c>
      <c r="E481" s="71" t="s">
        <v>30</v>
      </c>
      <c r="F481" s="126" t="s">
        <v>875</v>
      </c>
      <c r="G481" s="71" t="s">
        <v>49</v>
      </c>
      <c r="H481" s="134">
        <v>2</v>
      </c>
      <c r="I481" s="189"/>
      <c r="J481" s="75">
        <f t="shared" si="47"/>
        <v>0</v>
      </c>
      <c r="K481" s="76">
        <f t="shared" si="48"/>
        <v>0</v>
      </c>
    </row>
    <row r="482" spans="1:11">
      <c r="A482" s="70" t="s">
        <v>876</v>
      </c>
      <c r="B482" s="71" t="s">
        <v>214</v>
      </c>
      <c r="C482" s="98"/>
      <c r="D482" s="71" t="s">
        <v>28</v>
      </c>
      <c r="E482" s="71" t="s">
        <v>30</v>
      </c>
      <c r="F482" s="126" t="s">
        <v>877</v>
      </c>
      <c r="G482" s="71" t="s">
        <v>49</v>
      </c>
      <c r="H482" s="134">
        <v>1</v>
      </c>
      <c r="I482" s="189"/>
      <c r="J482" s="75">
        <f t="shared" si="47"/>
        <v>0</v>
      </c>
      <c r="K482" s="76">
        <f t="shared" si="48"/>
        <v>0</v>
      </c>
    </row>
    <row r="483" spans="1:11">
      <c r="A483" s="222" t="s">
        <v>878</v>
      </c>
      <c r="B483" s="223"/>
      <c r="C483" s="224"/>
      <c r="D483" s="223"/>
      <c r="E483" s="223"/>
      <c r="F483" s="225" t="s">
        <v>879</v>
      </c>
      <c r="G483" s="223"/>
      <c r="H483" s="226"/>
      <c r="I483" s="227"/>
      <c r="J483" s="228"/>
      <c r="K483" s="229">
        <f>SUBTOTAL(9,K484:K489)</f>
        <v>0</v>
      </c>
    </row>
    <row r="484" spans="1:11" ht="25.5">
      <c r="A484" s="115" t="s">
        <v>880</v>
      </c>
      <c r="B484" s="116" t="s">
        <v>214</v>
      </c>
      <c r="C484" s="98"/>
      <c r="D484" s="71" t="s">
        <v>28</v>
      </c>
      <c r="E484" s="71" t="s">
        <v>30</v>
      </c>
      <c r="F484" s="73" t="s">
        <v>881</v>
      </c>
      <c r="G484" s="71" t="s">
        <v>49</v>
      </c>
      <c r="H484" s="137">
        <v>2</v>
      </c>
      <c r="I484" s="191"/>
      <c r="J484" s="75">
        <f t="shared" ref="J484:J489" si="49">ROUND(I484*$K$3,2)+I484</f>
        <v>0</v>
      </c>
      <c r="K484" s="76">
        <f t="shared" ref="K484:K489" si="50">ROUND(H484*J484,2)</f>
        <v>0</v>
      </c>
    </row>
    <row r="485" spans="1:11" ht="25.5">
      <c r="A485" s="115" t="s">
        <v>882</v>
      </c>
      <c r="B485" s="98" t="s">
        <v>335</v>
      </c>
      <c r="C485" s="98"/>
      <c r="D485" s="71" t="s">
        <v>28</v>
      </c>
      <c r="E485" s="71" t="s">
        <v>30</v>
      </c>
      <c r="F485" s="73" t="s">
        <v>883</v>
      </c>
      <c r="G485" s="71" t="s">
        <v>49</v>
      </c>
      <c r="H485" s="137">
        <v>32</v>
      </c>
      <c r="I485" s="191"/>
      <c r="J485" s="75">
        <f t="shared" si="49"/>
        <v>0</v>
      </c>
      <c r="K485" s="76">
        <f t="shared" si="50"/>
        <v>0</v>
      </c>
    </row>
    <row r="486" spans="1:11" ht="25.5">
      <c r="A486" s="115" t="s">
        <v>884</v>
      </c>
      <c r="B486" s="116" t="s">
        <v>214</v>
      </c>
      <c r="C486" s="98"/>
      <c r="D486" s="71" t="s">
        <v>28</v>
      </c>
      <c r="E486" s="71" t="s">
        <v>30</v>
      </c>
      <c r="F486" s="73" t="s">
        <v>885</v>
      </c>
      <c r="G486" s="71" t="s">
        <v>49</v>
      </c>
      <c r="H486" s="137">
        <v>6</v>
      </c>
      <c r="I486" s="191"/>
      <c r="J486" s="75">
        <f t="shared" si="49"/>
        <v>0</v>
      </c>
      <c r="K486" s="76">
        <f t="shared" si="50"/>
        <v>0</v>
      </c>
    </row>
    <row r="487" spans="1:11" ht="25.5">
      <c r="A487" s="115" t="s">
        <v>886</v>
      </c>
      <c r="B487" s="98" t="s">
        <v>335</v>
      </c>
      <c r="C487" s="98"/>
      <c r="D487" s="71" t="s">
        <v>28</v>
      </c>
      <c r="E487" s="71" t="s">
        <v>30</v>
      </c>
      <c r="F487" s="73" t="s">
        <v>887</v>
      </c>
      <c r="G487" s="71" t="s">
        <v>49</v>
      </c>
      <c r="H487" s="137">
        <v>36</v>
      </c>
      <c r="I487" s="191"/>
      <c r="J487" s="75">
        <f t="shared" si="49"/>
        <v>0</v>
      </c>
      <c r="K487" s="76">
        <f t="shared" si="50"/>
        <v>0</v>
      </c>
    </row>
    <row r="488" spans="1:11" ht="25.5">
      <c r="A488" s="115" t="s">
        <v>888</v>
      </c>
      <c r="B488" s="116" t="s">
        <v>214</v>
      </c>
      <c r="C488" s="98"/>
      <c r="D488" s="71" t="s">
        <v>28</v>
      </c>
      <c r="E488" s="71" t="s">
        <v>30</v>
      </c>
      <c r="F488" s="73" t="s">
        <v>889</v>
      </c>
      <c r="G488" s="71" t="s">
        <v>49</v>
      </c>
      <c r="H488" s="137">
        <v>4</v>
      </c>
      <c r="I488" s="191"/>
      <c r="J488" s="75">
        <f t="shared" si="49"/>
        <v>0</v>
      </c>
      <c r="K488" s="76">
        <f t="shared" si="50"/>
        <v>0</v>
      </c>
    </row>
    <row r="489" spans="1:11" ht="25.5">
      <c r="A489" s="115" t="s">
        <v>890</v>
      </c>
      <c r="B489" s="98" t="s">
        <v>335</v>
      </c>
      <c r="C489" s="98"/>
      <c r="D489" s="71" t="s">
        <v>28</v>
      </c>
      <c r="E489" s="71" t="s">
        <v>30</v>
      </c>
      <c r="F489" s="73" t="s">
        <v>887</v>
      </c>
      <c r="G489" s="71" t="s">
        <v>49</v>
      </c>
      <c r="H489" s="137">
        <v>36</v>
      </c>
      <c r="I489" s="191"/>
      <c r="J489" s="75">
        <f t="shared" si="49"/>
        <v>0</v>
      </c>
      <c r="K489" s="76">
        <f t="shared" si="50"/>
        <v>0</v>
      </c>
    </row>
    <row r="490" spans="1:11">
      <c r="A490" s="222" t="s">
        <v>891</v>
      </c>
      <c r="B490" s="223"/>
      <c r="C490" s="224"/>
      <c r="D490" s="223"/>
      <c r="E490" s="223"/>
      <c r="F490" s="225" t="s">
        <v>892</v>
      </c>
      <c r="G490" s="223"/>
      <c r="H490" s="226"/>
      <c r="I490" s="227"/>
      <c r="J490" s="228"/>
      <c r="K490" s="229">
        <f>SUBTOTAL(9,K491:K500)</f>
        <v>0</v>
      </c>
    </row>
    <row r="491" spans="1:11">
      <c r="A491" s="70" t="s">
        <v>893</v>
      </c>
      <c r="B491" s="72" t="s">
        <v>348</v>
      </c>
      <c r="C491" s="72"/>
      <c r="D491" s="98" t="s">
        <v>28</v>
      </c>
      <c r="E491" s="98" t="s">
        <v>28</v>
      </c>
      <c r="F491" s="126" t="s">
        <v>859</v>
      </c>
      <c r="G491" s="138" t="s">
        <v>67</v>
      </c>
      <c r="H491" s="137">
        <v>1061</v>
      </c>
      <c r="I491" s="189"/>
      <c r="J491" s="75">
        <f t="shared" ref="J491:J500" si="51">ROUND(I491*$K$3,2)+I491</f>
        <v>0</v>
      </c>
      <c r="K491" s="76">
        <f t="shared" ref="K491:K500" si="52">ROUND(H491*J491,2)</f>
        <v>0</v>
      </c>
    </row>
    <row r="492" spans="1:11">
      <c r="A492" s="70" t="s">
        <v>894</v>
      </c>
      <c r="B492" s="72" t="s">
        <v>348</v>
      </c>
      <c r="C492" s="72"/>
      <c r="D492" s="98" t="s">
        <v>28</v>
      </c>
      <c r="E492" s="98" t="s">
        <v>28</v>
      </c>
      <c r="F492" s="126" t="s">
        <v>861</v>
      </c>
      <c r="G492" s="71" t="s">
        <v>49</v>
      </c>
      <c r="H492" s="134">
        <v>2</v>
      </c>
      <c r="I492" s="189"/>
      <c r="J492" s="75">
        <f t="shared" si="51"/>
        <v>0</v>
      </c>
      <c r="K492" s="76">
        <f t="shared" si="52"/>
        <v>0</v>
      </c>
    </row>
    <row r="493" spans="1:11">
      <c r="A493" s="70" t="s">
        <v>895</v>
      </c>
      <c r="B493" s="72" t="s">
        <v>348</v>
      </c>
      <c r="C493" s="72"/>
      <c r="D493" s="98" t="s">
        <v>28</v>
      </c>
      <c r="E493" s="98" t="s">
        <v>28</v>
      </c>
      <c r="F493" s="126" t="s">
        <v>863</v>
      </c>
      <c r="G493" s="71" t="s">
        <v>49</v>
      </c>
      <c r="H493" s="134">
        <v>2</v>
      </c>
      <c r="I493" s="189"/>
      <c r="J493" s="75">
        <f t="shared" si="51"/>
        <v>0</v>
      </c>
      <c r="K493" s="76">
        <f t="shared" si="52"/>
        <v>0</v>
      </c>
    </row>
    <row r="494" spans="1:11">
      <c r="A494" s="70" t="s">
        <v>896</v>
      </c>
      <c r="B494" s="72" t="s">
        <v>348</v>
      </c>
      <c r="C494" s="72"/>
      <c r="D494" s="98" t="s">
        <v>28</v>
      </c>
      <c r="E494" s="98" t="s">
        <v>28</v>
      </c>
      <c r="F494" s="126" t="s">
        <v>865</v>
      </c>
      <c r="G494" s="71" t="s">
        <v>49</v>
      </c>
      <c r="H494" s="134">
        <v>2</v>
      </c>
      <c r="I494" s="189"/>
      <c r="J494" s="75">
        <f t="shared" si="51"/>
        <v>0</v>
      </c>
      <c r="K494" s="76">
        <f t="shared" si="52"/>
        <v>0</v>
      </c>
    </row>
    <row r="495" spans="1:11" ht="38.25">
      <c r="A495" s="70" t="s">
        <v>897</v>
      </c>
      <c r="B495" s="72" t="s">
        <v>348</v>
      </c>
      <c r="C495" s="72"/>
      <c r="D495" s="98" t="s">
        <v>28</v>
      </c>
      <c r="E495" s="98" t="s">
        <v>28</v>
      </c>
      <c r="F495" s="126" t="s">
        <v>867</v>
      </c>
      <c r="G495" s="71" t="s">
        <v>49</v>
      </c>
      <c r="H495" s="134">
        <v>2</v>
      </c>
      <c r="I495" s="189"/>
      <c r="J495" s="75">
        <f t="shared" si="51"/>
        <v>0</v>
      </c>
      <c r="K495" s="76">
        <f t="shared" si="52"/>
        <v>0</v>
      </c>
    </row>
    <row r="496" spans="1:11">
      <c r="A496" s="70" t="s">
        <v>898</v>
      </c>
      <c r="B496" s="72" t="s">
        <v>348</v>
      </c>
      <c r="C496" s="72"/>
      <c r="D496" s="98" t="s">
        <v>28</v>
      </c>
      <c r="E496" s="98" t="s">
        <v>28</v>
      </c>
      <c r="F496" s="126" t="s">
        <v>869</v>
      </c>
      <c r="G496" s="71" t="s">
        <v>49</v>
      </c>
      <c r="H496" s="134">
        <v>2</v>
      </c>
      <c r="I496" s="189"/>
      <c r="J496" s="75">
        <f t="shared" si="51"/>
        <v>0</v>
      </c>
      <c r="K496" s="76">
        <f t="shared" si="52"/>
        <v>0</v>
      </c>
    </row>
    <row r="497" spans="1:11">
      <c r="A497" s="70" t="s">
        <v>899</v>
      </c>
      <c r="B497" s="72" t="s">
        <v>348</v>
      </c>
      <c r="C497" s="72"/>
      <c r="D497" s="98" t="s">
        <v>28</v>
      </c>
      <c r="E497" s="98" t="s">
        <v>28</v>
      </c>
      <c r="F497" s="126" t="s">
        <v>871</v>
      </c>
      <c r="G497" s="71" t="s">
        <v>49</v>
      </c>
      <c r="H497" s="134">
        <v>2</v>
      </c>
      <c r="I497" s="189"/>
      <c r="J497" s="75">
        <f t="shared" si="51"/>
        <v>0</v>
      </c>
      <c r="K497" s="76">
        <f t="shared" si="52"/>
        <v>0</v>
      </c>
    </row>
    <row r="498" spans="1:11" ht="25.5">
      <c r="A498" s="70" t="s">
        <v>900</v>
      </c>
      <c r="B498" s="72" t="s">
        <v>348</v>
      </c>
      <c r="C498" s="72"/>
      <c r="D498" s="98" t="s">
        <v>28</v>
      </c>
      <c r="E498" s="98" t="s">
        <v>28</v>
      </c>
      <c r="F498" s="126" t="s">
        <v>873</v>
      </c>
      <c r="G498" s="71" t="s">
        <v>49</v>
      </c>
      <c r="H498" s="134">
        <v>2</v>
      </c>
      <c r="I498" s="189"/>
      <c r="J498" s="75">
        <f t="shared" si="51"/>
        <v>0</v>
      </c>
      <c r="K498" s="76">
        <f t="shared" si="52"/>
        <v>0</v>
      </c>
    </row>
    <row r="499" spans="1:11">
      <c r="A499" s="70" t="s">
        <v>901</v>
      </c>
      <c r="B499" s="72" t="s">
        <v>348</v>
      </c>
      <c r="C499" s="72"/>
      <c r="D499" s="98" t="s">
        <v>28</v>
      </c>
      <c r="E499" s="98" t="s">
        <v>28</v>
      </c>
      <c r="F499" s="126" t="s">
        <v>875</v>
      </c>
      <c r="G499" s="71" t="s">
        <v>49</v>
      </c>
      <c r="H499" s="134">
        <v>2</v>
      </c>
      <c r="I499" s="189"/>
      <c r="J499" s="75">
        <f t="shared" si="51"/>
        <v>0</v>
      </c>
      <c r="K499" s="76">
        <f t="shared" si="52"/>
        <v>0</v>
      </c>
    </row>
    <row r="500" spans="1:11">
      <c r="A500" s="70" t="s">
        <v>902</v>
      </c>
      <c r="B500" s="72" t="s">
        <v>348</v>
      </c>
      <c r="C500" s="72"/>
      <c r="D500" s="98" t="s">
        <v>28</v>
      </c>
      <c r="E500" s="98" t="s">
        <v>28</v>
      </c>
      <c r="F500" s="126" t="s">
        <v>877</v>
      </c>
      <c r="G500" s="71" t="s">
        <v>49</v>
      </c>
      <c r="H500" s="134">
        <v>1</v>
      </c>
      <c r="I500" s="189"/>
      <c r="J500" s="75">
        <f t="shared" si="51"/>
        <v>0</v>
      </c>
      <c r="K500" s="76">
        <f t="shared" si="52"/>
        <v>0</v>
      </c>
    </row>
    <row r="501" spans="1:11">
      <c r="A501" s="222" t="s">
        <v>903</v>
      </c>
      <c r="B501" s="223"/>
      <c r="C501" s="224"/>
      <c r="D501" s="223"/>
      <c r="E501" s="223"/>
      <c r="F501" s="225" t="s">
        <v>272</v>
      </c>
      <c r="G501" s="223"/>
      <c r="H501" s="226" t="s">
        <v>110</v>
      </c>
      <c r="I501" s="227"/>
      <c r="J501" s="228"/>
      <c r="K501" s="229">
        <f>SUBTOTAL(9,K502:K503)</f>
        <v>0</v>
      </c>
    </row>
    <row r="502" spans="1:11" ht="25.5">
      <c r="A502" s="115" t="s">
        <v>904</v>
      </c>
      <c r="B502" s="97" t="s">
        <v>47</v>
      </c>
      <c r="C502" s="72"/>
      <c r="D502" s="71" t="s">
        <v>28</v>
      </c>
      <c r="E502" s="71" t="s">
        <v>28</v>
      </c>
      <c r="F502" s="126" t="s">
        <v>725</v>
      </c>
      <c r="G502" s="71" t="s">
        <v>319</v>
      </c>
      <c r="H502" s="137">
        <v>148.44999999999999</v>
      </c>
      <c r="I502" s="191"/>
      <c r="J502" s="75">
        <f>ROUND(I502*$K$3,2)+I502</f>
        <v>0</v>
      </c>
      <c r="K502" s="76">
        <f>ROUND(H502*J502,2)</f>
        <v>0</v>
      </c>
    </row>
    <row r="503" spans="1:11" ht="25.5">
      <c r="A503" s="115" t="s">
        <v>905</v>
      </c>
      <c r="B503" s="97" t="s">
        <v>47</v>
      </c>
      <c r="C503" s="72"/>
      <c r="D503" s="71" t="s">
        <v>28</v>
      </c>
      <c r="E503" s="71" t="s">
        <v>28</v>
      </c>
      <c r="F503" s="73" t="s">
        <v>727</v>
      </c>
      <c r="G503" s="71" t="s">
        <v>729</v>
      </c>
      <c r="H503" s="137">
        <v>1484.47</v>
      </c>
      <c r="I503" s="191"/>
      <c r="J503" s="75">
        <f>ROUND(I503*$K$3,2)+I503</f>
        <v>0</v>
      </c>
      <c r="K503" s="76">
        <f>ROUND(H503*J503,2)</f>
        <v>0</v>
      </c>
    </row>
    <row r="504" spans="1:11">
      <c r="A504" s="222" t="s">
        <v>906</v>
      </c>
      <c r="B504" s="223"/>
      <c r="C504" s="224"/>
      <c r="D504" s="223"/>
      <c r="E504" s="223"/>
      <c r="F504" s="225" t="s">
        <v>306</v>
      </c>
      <c r="G504" s="223"/>
      <c r="H504" s="226" t="s">
        <v>110</v>
      </c>
      <c r="I504" s="227"/>
      <c r="J504" s="228"/>
      <c r="K504" s="229">
        <f>SUBTOTAL(9,K505:K514)</f>
        <v>0</v>
      </c>
    </row>
    <row r="505" spans="1:11" ht="25.5">
      <c r="A505" s="121" t="s">
        <v>907</v>
      </c>
      <c r="B505" s="97" t="s">
        <v>62</v>
      </c>
      <c r="C505" s="72"/>
      <c r="D505" s="97" t="s">
        <v>28</v>
      </c>
      <c r="E505" s="97" t="s">
        <v>28</v>
      </c>
      <c r="F505" s="102" t="s">
        <v>908</v>
      </c>
      <c r="G505" s="97" t="s">
        <v>64</v>
      </c>
      <c r="H505" s="120">
        <v>79.58</v>
      </c>
      <c r="I505" s="190"/>
      <c r="J505" s="103">
        <f t="shared" ref="J505:J514" si="53">ROUND(I505*$K$3,2)+I505</f>
        <v>0</v>
      </c>
      <c r="K505" s="104">
        <f t="shared" ref="K505:K514" si="54">ROUND(H505*J505,2)</f>
        <v>0</v>
      </c>
    </row>
    <row r="506" spans="1:11" ht="38.25">
      <c r="A506" s="121" t="s">
        <v>909</v>
      </c>
      <c r="B506" s="97" t="s">
        <v>47</v>
      </c>
      <c r="C506" s="101"/>
      <c r="D506" s="97" t="s">
        <v>28</v>
      </c>
      <c r="E506" s="97" t="s">
        <v>28</v>
      </c>
      <c r="F506" s="102" t="s">
        <v>310</v>
      </c>
      <c r="G506" s="97" t="s">
        <v>64</v>
      </c>
      <c r="H506" s="120">
        <v>1591.5</v>
      </c>
      <c r="I506" s="190"/>
      <c r="J506" s="103">
        <f t="shared" si="53"/>
        <v>0</v>
      </c>
      <c r="K506" s="104">
        <f t="shared" si="54"/>
        <v>0</v>
      </c>
    </row>
    <row r="507" spans="1:11">
      <c r="A507" s="121" t="s">
        <v>910</v>
      </c>
      <c r="B507" s="97" t="s">
        <v>62</v>
      </c>
      <c r="C507" s="101"/>
      <c r="D507" s="97" t="s">
        <v>28</v>
      </c>
      <c r="E507" s="97" t="s">
        <v>28</v>
      </c>
      <c r="F507" s="102" t="s">
        <v>312</v>
      </c>
      <c r="G507" s="97" t="s">
        <v>64</v>
      </c>
      <c r="H507" s="120">
        <v>1591.5</v>
      </c>
      <c r="I507" s="192"/>
      <c r="J507" s="103">
        <f>ROUND(I507*$K$3,2)+I507</f>
        <v>0</v>
      </c>
      <c r="K507" s="104">
        <f>ROUND(H507*J507,2)</f>
        <v>0</v>
      </c>
    </row>
    <row r="508" spans="1:11" ht="25.5">
      <c r="A508" s="121" t="s">
        <v>911</v>
      </c>
      <c r="B508" s="97" t="s">
        <v>62</v>
      </c>
      <c r="C508" s="101"/>
      <c r="D508" s="97" t="s">
        <v>28</v>
      </c>
      <c r="E508" s="97" t="s">
        <v>28</v>
      </c>
      <c r="F508" s="102" t="s">
        <v>813</v>
      </c>
      <c r="G508" s="97" t="s">
        <v>64</v>
      </c>
      <c r="H508" s="120">
        <v>1591.5</v>
      </c>
      <c r="I508" s="192"/>
      <c r="J508" s="103">
        <f>ROUND(I508*$K$3,2)+I508</f>
        <v>0</v>
      </c>
      <c r="K508" s="104">
        <f>ROUND(H508*J508,2)</f>
        <v>0</v>
      </c>
    </row>
    <row r="509" spans="1:11" ht="38.25">
      <c r="A509" s="121" t="s">
        <v>912</v>
      </c>
      <c r="B509" s="97" t="s">
        <v>47</v>
      </c>
      <c r="C509" s="101"/>
      <c r="D509" s="97" t="s">
        <v>28</v>
      </c>
      <c r="E509" s="97" t="s">
        <v>28</v>
      </c>
      <c r="F509" s="102" t="s">
        <v>811</v>
      </c>
      <c r="G509" s="97" t="s">
        <v>96</v>
      </c>
      <c r="H509" s="120">
        <v>318.3</v>
      </c>
      <c r="I509" s="192"/>
      <c r="J509" s="103">
        <f>ROUND(I509*$K$3,2)+I509</f>
        <v>0</v>
      </c>
      <c r="K509" s="104">
        <f>ROUND(H509*J509,2)</f>
        <v>0</v>
      </c>
    </row>
    <row r="510" spans="1:11" ht="38.25">
      <c r="A510" s="121" t="s">
        <v>913</v>
      </c>
      <c r="B510" s="109" t="s">
        <v>62</v>
      </c>
      <c r="C510" s="101"/>
      <c r="D510" s="97" t="s">
        <v>28</v>
      </c>
      <c r="E510" s="97" t="s">
        <v>28</v>
      </c>
      <c r="F510" s="102" t="s">
        <v>318</v>
      </c>
      <c r="G510" s="97" t="s">
        <v>319</v>
      </c>
      <c r="H510" s="120">
        <v>190.98</v>
      </c>
      <c r="I510" s="190"/>
      <c r="J510" s="103">
        <f t="shared" si="53"/>
        <v>0</v>
      </c>
      <c r="K510" s="104">
        <f t="shared" si="54"/>
        <v>0</v>
      </c>
    </row>
    <row r="511" spans="1:11" ht="25.5">
      <c r="A511" s="121" t="s">
        <v>914</v>
      </c>
      <c r="B511" s="109" t="s">
        <v>62</v>
      </c>
      <c r="C511" s="101"/>
      <c r="D511" s="97" t="s">
        <v>28</v>
      </c>
      <c r="E511" s="97" t="s">
        <v>28</v>
      </c>
      <c r="F511" s="102" t="s">
        <v>321</v>
      </c>
      <c r="G511" s="97" t="s">
        <v>99</v>
      </c>
      <c r="H511" s="120">
        <v>1193.6300000000001</v>
      </c>
      <c r="I511" s="190"/>
      <c r="J511" s="103">
        <f t="shared" si="53"/>
        <v>0</v>
      </c>
      <c r="K511" s="104">
        <f t="shared" si="54"/>
        <v>0</v>
      </c>
    </row>
    <row r="512" spans="1:11" ht="25.5">
      <c r="A512" s="121" t="s">
        <v>915</v>
      </c>
      <c r="B512" s="71" t="s">
        <v>62</v>
      </c>
      <c r="C512" s="116"/>
      <c r="D512" s="71" t="s">
        <v>28</v>
      </c>
      <c r="E512" s="71" t="s">
        <v>28</v>
      </c>
      <c r="F512" s="73" t="s">
        <v>150</v>
      </c>
      <c r="G512" s="71" t="s">
        <v>96</v>
      </c>
      <c r="H512" s="137">
        <v>358.23</v>
      </c>
      <c r="I512" s="188"/>
      <c r="J512" s="75">
        <f t="shared" si="53"/>
        <v>0</v>
      </c>
      <c r="K512" s="76">
        <f t="shared" si="54"/>
        <v>0</v>
      </c>
    </row>
    <row r="513" spans="1:11" ht="25.5">
      <c r="A513" s="121" t="s">
        <v>916</v>
      </c>
      <c r="B513" s="71" t="s">
        <v>62</v>
      </c>
      <c r="C513" s="72"/>
      <c r="D513" s="71" t="s">
        <v>28</v>
      </c>
      <c r="E513" s="71" t="s">
        <v>28</v>
      </c>
      <c r="F513" s="73" t="s">
        <v>779</v>
      </c>
      <c r="G513" s="71" t="s">
        <v>729</v>
      </c>
      <c r="H513" s="137">
        <v>5253.48</v>
      </c>
      <c r="I513" s="188"/>
      <c r="J513" s="75">
        <f t="shared" si="53"/>
        <v>0</v>
      </c>
      <c r="K513" s="76">
        <f t="shared" si="54"/>
        <v>0</v>
      </c>
    </row>
    <row r="514" spans="1:11" ht="25.5">
      <c r="A514" s="121" t="s">
        <v>917</v>
      </c>
      <c r="B514" s="109" t="s">
        <v>62</v>
      </c>
      <c r="C514" s="101"/>
      <c r="D514" s="97" t="s">
        <v>28</v>
      </c>
      <c r="E514" s="97" t="s">
        <v>28</v>
      </c>
      <c r="F514" s="102" t="s">
        <v>153</v>
      </c>
      <c r="G514" s="97" t="s">
        <v>96</v>
      </c>
      <c r="H514" s="120">
        <v>358.23</v>
      </c>
      <c r="I514" s="188"/>
      <c r="J514" s="103">
        <f t="shared" si="53"/>
        <v>0</v>
      </c>
      <c r="K514" s="104">
        <f t="shared" si="54"/>
        <v>0</v>
      </c>
    </row>
    <row r="515" spans="1:11">
      <c r="A515" s="209">
        <v>5</v>
      </c>
      <c r="B515" s="77"/>
      <c r="C515" s="210"/>
      <c r="D515" s="211"/>
      <c r="E515" s="212"/>
      <c r="F515" s="213" t="s">
        <v>918</v>
      </c>
      <c r="G515" s="214"/>
      <c r="H515" s="77"/>
      <c r="I515" s="210"/>
      <c r="J515" s="211"/>
      <c r="K515" s="215">
        <f>SUBTOTAL(9,K516:K955)</f>
        <v>0</v>
      </c>
    </row>
    <row r="516" spans="1:11">
      <c r="A516" s="216" t="s">
        <v>11</v>
      </c>
      <c r="B516" s="217"/>
      <c r="C516" s="217"/>
      <c r="D516" s="217"/>
      <c r="E516" s="217"/>
      <c r="F516" s="218" t="s">
        <v>919</v>
      </c>
      <c r="G516" s="217"/>
      <c r="H516" s="78"/>
      <c r="I516" s="219"/>
      <c r="J516" s="220"/>
      <c r="K516" s="221">
        <f>SUBTOTAL(9,K517:K593)</f>
        <v>0</v>
      </c>
    </row>
    <row r="517" spans="1:11">
      <c r="A517" s="222" t="s">
        <v>920</v>
      </c>
      <c r="B517" s="223"/>
      <c r="C517" s="224"/>
      <c r="D517" s="223"/>
      <c r="E517" s="223"/>
      <c r="F517" s="225" t="s">
        <v>60</v>
      </c>
      <c r="G517" s="223"/>
      <c r="H517" s="226"/>
      <c r="I517" s="227"/>
      <c r="J517" s="228"/>
      <c r="K517" s="229">
        <f>SUBTOTAL(9,K518:K519)</f>
        <v>0</v>
      </c>
    </row>
    <row r="518" spans="1:11">
      <c r="A518" s="114" t="s">
        <v>921</v>
      </c>
      <c r="B518" s="71" t="s">
        <v>62</v>
      </c>
      <c r="C518" s="72"/>
      <c r="D518" s="71" t="s">
        <v>28</v>
      </c>
      <c r="E518" s="71" t="s">
        <v>28</v>
      </c>
      <c r="F518" s="126" t="s">
        <v>922</v>
      </c>
      <c r="G518" s="98" t="s">
        <v>67</v>
      </c>
      <c r="H518" s="139">
        <v>8830.1</v>
      </c>
      <c r="I518" s="188"/>
      <c r="J518" s="75">
        <f>ROUND(I518*$K$3,2)+I518</f>
        <v>0</v>
      </c>
      <c r="K518" s="76">
        <f>ROUND(H518*J518,2)</f>
        <v>0</v>
      </c>
    </row>
    <row r="519" spans="1:11" ht="25.5">
      <c r="A519" s="114" t="s">
        <v>923</v>
      </c>
      <c r="B519" s="71" t="s">
        <v>47</v>
      </c>
      <c r="C519" s="111"/>
      <c r="D519" s="71" t="s">
        <v>28</v>
      </c>
      <c r="E519" s="71" t="s">
        <v>28</v>
      </c>
      <c r="F519" s="73" t="s">
        <v>823</v>
      </c>
      <c r="G519" s="98" t="s">
        <v>67</v>
      </c>
      <c r="H519" s="139">
        <v>8830.1</v>
      </c>
      <c r="I519" s="188"/>
      <c r="J519" s="75">
        <f>ROUND(I519*$K$3,2)+I519</f>
        <v>0</v>
      </c>
      <c r="K519" s="76">
        <f>ROUND(H519*J519,2)</f>
        <v>0</v>
      </c>
    </row>
    <row r="520" spans="1:11">
      <c r="A520" s="222" t="s">
        <v>924</v>
      </c>
      <c r="B520" s="223"/>
      <c r="C520" s="224"/>
      <c r="D520" s="223"/>
      <c r="E520" s="223"/>
      <c r="F520" s="225" t="s">
        <v>118</v>
      </c>
      <c r="G520" s="223"/>
      <c r="H520" s="226"/>
      <c r="I520" s="227"/>
      <c r="J520" s="228"/>
      <c r="K520" s="229">
        <f>SUBTOTAL(9,K521:K525)</f>
        <v>0</v>
      </c>
    </row>
    <row r="521" spans="1:11" ht="25.5">
      <c r="A521" s="121" t="s">
        <v>925</v>
      </c>
      <c r="B521" s="97" t="s">
        <v>47</v>
      </c>
      <c r="C521" s="101"/>
      <c r="D521" s="97" t="s">
        <v>28</v>
      </c>
      <c r="E521" s="97" t="s">
        <v>28</v>
      </c>
      <c r="F521" s="102" t="s">
        <v>120</v>
      </c>
      <c r="G521" s="97" t="s">
        <v>67</v>
      </c>
      <c r="H521" s="140">
        <v>8830.1</v>
      </c>
      <c r="I521" s="189"/>
      <c r="J521" s="103">
        <f>ROUND(I521*$K$3,2)+I521</f>
        <v>0</v>
      </c>
      <c r="K521" s="104">
        <f>ROUND(H521*J521,2)</f>
        <v>0</v>
      </c>
    </row>
    <row r="522" spans="1:11">
      <c r="A522" s="121" t="s">
        <v>926</v>
      </c>
      <c r="B522" s="97" t="s">
        <v>62</v>
      </c>
      <c r="C522" s="101"/>
      <c r="D522" s="97" t="s">
        <v>28</v>
      </c>
      <c r="E522" s="97" t="s">
        <v>28</v>
      </c>
      <c r="F522" s="102" t="s">
        <v>122</v>
      </c>
      <c r="G522" s="97" t="s">
        <v>67</v>
      </c>
      <c r="H522" s="140">
        <v>8830.1</v>
      </c>
      <c r="I522" s="188"/>
      <c r="J522" s="103">
        <f>ROUND(I522*$K$3,2)+I522</f>
        <v>0</v>
      </c>
      <c r="K522" s="104">
        <f>ROUND(H522*J522,2)</f>
        <v>0</v>
      </c>
    </row>
    <row r="523" spans="1:11" ht="25.5">
      <c r="A523" s="121" t="s">
        <v>927</v>
      </c>
      <c r="B523" s="97" t="s">
        <v>47</v>
      </c>
      <c r="C523" s="101"/>
      <c r="D523" s="97" t="s">
        <v>28</v>
      </c>
      <c r="E523" s="97" t="s">
        <v>28</v>
      </c>
      <c r="F523" s="102" t="s">
        <v>124</v>
      </c>
      <c r="G523" s="97" t="s">
        <v>67</v>
      </c>
      <c r="H523" s="140">
        <v>8830.1</v>
      </c>
      <c r="I523" s="189"/>
      <c r="J523" s="103">
        <f>ROUND(I523*$K$3,2)+I523</f>
        <v>0</v>
      </c>
      <c r="K523" s="104">
        <f>ROUND(H523*J523,2)</f>
        <v>0</v>
      </c>
    </row>
    <row r="524" spans="1:11">
      <c r="A524" s="121" t="s">
        <v>928</v>
      </c>
      <c r="B524" s="97" t="s">
        <v>62</v>
      </c>
      <c r="C524" s="101"/>
      <c r="D524" s="97" t="s">
        <v>28</v>
      </c>
      <c r="E524" s="97" t="s">
        <v>28</v>
      </c>
      <c r="F524" s="102" t="s">
        <v>126</v>
      </c>
      <c r="G524" s="97" t="s">
        <v>64</v>
      </c>
      <c r="H524" s="140">
        <v>86.4</v>
      </c>
      <c r="I524" s="188"/>
      <c r="J524" s="103">
        <f>ROUND(I524*$K$3,2)+I524</f>
        <v>0</v>
      </c>
      <c r="K524" s="104">
        <f>ROUND(H524*J524,2)</f>
        <v>0</v>
      </c>
    </row>
    <row r="525" spans="1:11">
      <c r="A525" s="121" t="s">
        <v>929</v>
      </c>
      <c r="B525" s="97" t="s">
        <v>62</v>
      </c>
      <c r="C525" s="101"/>
      <c r="D525" s="97" t="s">
        <v>28</v>
      </c>
      <c r="E525" s="97" t="s">
        <v>28</v>
      </c>
      <c r="F525" s="102" t="s">
        <v>128</v>
      </c>
      <c r="G525" s="97" t="s">
        <v>64</v>
      </c>
      <c r="H525" s="140">
        <v>320</v>
      </c>
      <c r="I525" s="189"/>
      <c r="J525" s="103">
        <f>ROUND(I525*$K$3,2)+I525</f>
        <v>0</v>
      </c>
      <c r="K525" s="104">
        <f>ROUND(H525*J525,2)</f>
        <v>0</v>
      </c>
    </row>
    <row r="526" spans="1:11">
      <c r="A526" s="222" t="s">
        <v>930</v>
      </c>
      <c r="B526" s="223"/>
      <c r="C526" s="224"/>
      <c r="D526" s="223"/>
      <c r="E526" s="223"/>
      <c r="F526" s="225" t="s">
        <v>130</v>
      </c>
      <c r="G526" s="223"/>
      <c r="H526" s="226"/>
      <c r="I526" s="227"/>
      <c r="J526" s="228"/>
      <c r="K526" s="229">
        <f>SUBTOTAL(9,K527:K533)</f>
        <v>0</v>
      </c>
    </row>
    <row r="527" spans="1:11">
      <c r="A527" s="114" t="s">
        <v>931</v>
      </c>
      <c r="B527" s="71" t="s">
        <v>62</v>
      </c>
      <c r="C527" s="98"/>
      <c r="D527" s="71" t="s">
        <v>28</v>
      </c>
      <c r="E527" s="71" t="s">
        <v>28</v>
      </c>
      <c r="F527" s="88" t="s">
        <v>418</v>
      </c>
      <c r="G527" s="71" t="s">
        <v>96</v>
      </c>
      <c r="H527" s="139">
        <v>1030.79</v>
      </c>
      <c r="I527" s="189"/>
      <c r="J527" s="75">
        <f t="shared" ref="J527:J533" si="55">ROUND(I527*$K$3,2)+I527</f>
        <v>0</v>
      </c>
      <c r="K527" s="76">
        <f t="shared" ref="K527:K533" si="56">ROUND(H527*J527,2)</f>
        <v>0</v>
      </c>
    </row>
    <row r="528" spans="1:11" ht="38.25">
      <c r="A528" s="114" t="s">
        <v>932</v>
      </c>
      <c r="B528" s="71" t="s">
        <v>62</v>
      </c>
      <c r="C528" s="98"/>
      <c r="D528" s="71" t="s">
        <v>28</v>
      </c>
      <c r="E528" s="71" t="s">
        <v>28</v>
      </c>
      <c r="F528" s="88" t="s">
        <v>134</v>
      </c>
      <c r="G528" s="71" t="s">
        <v>96</v>
      </c>
      <c r="H528" s="139">
        <v>5758.56</v>
      </c>
      <c r="I528" s="189"/>
      <c r="J528" s="75">
        <f t="shared" si="55"/>
        <v>0</v>
      </c>
      <c r="K528" s="76">
        <f t="shared" si="56"/>
        <v>0</v>
      </c>
    </row>
    <row r="529" spans="1:11" ht="38.25">
      <c r="A529" s="114" t="s">
        <v>933</v>
      </c>
      <c r="B529" s="97" t="s">
        <v>62</v>
      </c>
      <c r="C529" s="98"/>
      <c r="D529" s="71" t="s">
        <v>28</v>
      </c>
      <c r="E529" s="71" t="s">
        <v>28</v>
      </c>
      <c r="F529" s="88" t="s">
        <v>136</v>
      </c>
      <c r="G529" s="71" t="s">
        <v>96</v>
      </c>
      <c r="H529" s="139">
        <v>3518.23</v>
      </c>
      <c r="I529" s="189"/>
      <c r="J529" s="75">
        <f t="shared" si="55"/>
        <v>0</v>
      </c>
      <c r="K529" s="76">
        <f t="shared" si="56"/>
        <v>0</v>
      </c>
    </row>
    <row r="530" spans="1:11" ht="25.5">
      <c r="A530" s="114" t="s">
        <v>934</v>
      </c>
      <c r="B530" s="71" t="s">
        <v>47</v>
      </c>
      <c r="C530" s="72"/>
      <c r="D530" s="71" t="s">
        <v>28</v>
      </c>
      <c r="E530" s="71" t="s">
        <v>28</v>
      </c>
      <c r="F530" s="88" t="s">
        <v>835</v>
      </c>
      <c r="G530" s="71" t="s">
        <v>96</v>
      </c>
      <c r="H530" s="139">
        <v>3071.69</v>
      </c>
      <c r="I530" s="189"/>
      <c r="J530" s="75">
        <f t="shared" si="55"/>
        <v>0</v>
      </c>
      <c r="K530" s="76">
        <f t="shared" si="56"/>
        <v>0</v>
      </c>
    </row>
    <row r="531" spans="1:11" ht="63.75">
      <c r="A531" s="114" t="s">
        <v>935</v>
      </c>
      <c r="B531" s="71" t="s">
        <v>47</v>
      </c>
      <c r="C531" s="72"/>
      <c r="D531" s="71" t="s">
        <v>28</v>
      </c>
      <c r="E531" s="71" t="s">
        <v>28</v>
      </c>
      <c r="F531" s="88" t="s">
        <v>142</v>
      </c>
      <c r="G531" s="71" t="s">
        <v>96</v>
      </c>
      <c r="H531" s="139">
        <v>4607.53</v>
      </c>
      <c r="I531" s="189"/>
      <c r="J531" s="75">
        <f t="shared" si="55"/>
        <v>0</v>
      </c>
      <c r="K531" s="76">
        <f t="shared" si="56"/>
        <v>0</v>
      </c>
    </row>
    <row r="532" spans="1:11">
      <c r="A532" s="114" t="s">
        <v>936</v>
      </c>
      <c r="B532" s="71" t="s">
        <v>47</v>
      </c>
      <c r="C532" s="111"/>
      <c r="D532" s="71" t="s">
        <v>28</v>
      </c>
      <c r="E532" s="71" t="s">
        <v>28</v>
      </c>
      <c r="F532" s="88" t="s">
        <v>838</v>
      </c>
      <c r="G532" s="71" t="s">
        <v>96</v>
      </c>
      <c r="H532" s="139">
        <v>2064.6799999999998</v>
      </c>
      <c r="I532" s="188"/>
      <c r="J532" s="75">
        <f t="shared" si="55"/>
        <v>0</v>
      </c>
      <c r="K532" s="76">
        <f t="shared" si="56"/>
        <v>0</v>
      </c>
    </row>
    <row r="533" spans="1:11" ht="38.25">
      <c r="A533" s="114" t="s">
        <v>937</v>
      </c>
      <c r="B533" s="71" t="s">
        <v>62</v>
      </c>
      <c r="C533" s="98"/>
      <c r="D533" s="71" t="s">
        <v>28</v>
      </c>
      <c r="E533" s="71" t="s">
        <v>28</v>
      </c>
      <c r="F533" s="88" t="s">
        <v>146</v>
      </c>
      <c r="G533" s="71" t="s">
        <v>64</v>
      </c>
      <c r="H533" s="139">
        <v>6195.29</v>
      </c>
      <c r="I533" s="189"/>
      <c r="J533" s="75">
        <f t="shared" si="55"/>
        <v>0</v>
      </c>
      <c r="K533" s="76">
        <f t="shared" si="56"/>
        <v>0</v>
      </c>
    </row>
    <row r="534" spans="1:11">
      <c r="A534" s="222" t="s">
        <v>938</v>
      </c>
      <c r="B534" s="223"/>
      <c r="C534" s="224"/>
      <c r="D534" s="223"/>
      <c r="E534" s="223"/>
      <c r="F534" s="225" t="s">
        <v>424</v>
      </c>
      <c r="G534" s="223"/>
      <c r="H534" s="226"/>
      <c r="I534" s="227"/>
      <c r="J534" s="228"/>
      <c r="K534" s="229">
        <f>SUBTOTAL(9,K535:K539)</f>
        <v>0</v>
      </c>
    </row>
    <row r="535" spans="1:11" ht="25.5">
      <c r="A535" s="70" t="s">
        <v>939</v>
      </c>
      <c r="B535" s="71" t="s">
        <v>62</v>
      </c>
      <c r="C535" s="72"/>
      <c r="D535" s="71" t="s">
        <v>28</v>
      </c>
      <c r="E535" s="71" t="s">
        <v>28</v>
      </c>
      <c r="F535" s="73" t="s">
        <v>150</v>
      </c>
      <c r="G535" s="71" t="s">
        <v>96</v>
      </c>
      <c r="H535" s="105">
        <v>8950.57</v>
      </c>
      <c r="I535" s="188"/>
      <c r="J535" s="75">
        <f>ROUND(I535*$K$3,2)+I535</f>
        <v>0</v>
      </c>
      <c r="K535" s="76">
        <f>ROUND(H535*J535,2)</f>
        <v>0</v>
      </c>
    </row>
    <row r="536" spans="1:11" ht="38.25">
      <c r="A536" s="70" t="s">
        <v>940</v>
      </c>
      <c r="B536" s="97" t="s">
        <v>62</v>
      </c>
      <c r="C536" s="101"/>
      <c r="D536" s="97" t="s">
        <v>28</v>
      </c>
      <c r="E536" s="97" t="s">
        <v>28</v>
      </c>
      <c r="F536" s="73" t="s">
        <v>98</v>
      </c>
      <c r="G536" s="97" t="s">
        <v>99</v>
      </c>
      <c r="H536" s="120">
        <v>134258.54999999999</v>
      </c>
      <c r="I536" s="188"/>
      <c r="J536" s="103">
        <f>ROUND(I536*$K$3,2)+I536</f>
        <v>0</v>
      </c>
      <c r="K536" s="104">
        <f>ROUND(H536*J536,2)</f>
        <v>0</v>
      </c>
    </row>
    <row r="537" spans="1:11" ht="25.5">
      <c r="A537" s="70" t="s">
        <v>941</v>
      </c>
      <c r="B537" s="71" t="s">
        <v>62</v>
      </c>
      <c r="C537" s="98"/>
      <c r="D537" s="71" t="s">
        <v>28</v>
      </c>
      <c r="E537" s="71" t="s">
        <v>28</v>
      </c>
      <c r="F537" s="73" t="s">
        <v>153</v>
      </c>
      <c r="G537" s="71" t="s">
        <v>96</v>
      </c>
      <c r="H537" s="137">
        <v>8950.27</v>
      </c>
      <c r="I537" s="188"/>
      <c r="J537" s="75">
        <f>ROUND(I537*$K$3,2)+I537</f>
        <v>0</v>
      </c>
      <c r="K537" s="76">
        <f>ROUND(H537*J537,2)</f>
        <v>0</v>
      </c>
    </row>
    <row r="538" spans="1:11" ht="38.25">
      <c r="A538" s="70" t="s">
        <v>942</v>
      </c>
      <c r="B538" s="97" t="s">
        <v>62</v>
      </c>
      <c r="C538" s="101"/>
      <c r="D538" s="97" t="s">
        <v>28</v>
      </c>
      <c r="E538" s="97" t="s">
        <v>28</v>
      </c>
      <c r="F538" s="102" t="s">
        <v>155</v>
      </c>
      <c r="G538" s="97" t="s">
        <v>96</v>
      </c>
      <c r="H538" s="120">
        <v>2064.6799999999998</v>
      </c>
      <c r="I538" s="188"/>
      <c r="J538" s="103">
        <f>ROUND(I538*$K$3,2)+I538</f>
        <v>0</v>
      </c>
      <c r="K538" s="104">
        <f>ROUND(H538*J538,2)</f>
        <v>0</v>
      </c>
    </row>
    <row r="539" spans="1:11" ht="38.25">
      <c r="A539" s="70" t="s">
        <v>943</v>
      </c>
      <c r="B539" s="97" t="s">
        <v>62</v>
      </c>
      <c r="C539" s="101"/>
      <c r="D539" s="97" t="s">
        <v>28</v>
      </c>
      <c r="E539" s="97" t="s">
        <v>28</v>
      </c>
      <c r="F539" s="73" t="s">
        <v>98</v>
      </c>
      <c r="G539" s="97" t="s">
        <v>99</v>
      </c>
      <c r="H539" s="120">
        <v>30970.2</v>
      </c>
      <c r="I539" s="188"/>
      <c r="J539" s="103">
        <f>ROUND(I539*$K$3,2)+I539</f>
        <v>0</v>
      </c>
      <c r="K539" s="104">
        <f>ROUND(H539*J539,2)</f>
        <v>0</v>
      </c>
    </row>
    <row r="540" spans="1:11">
      <c r="A540" s="222" t="s">
        <v>944</v>
      </c>
      <c r="B540" s="223"/>
      <c r="C540" s="224"/>
      <c r="D540" s="223"/>
      <c r="E540" s="223"/>
      <c r="F540" s="225" t="s">
        <v>158</v>
      </c>
      <c r="G540" s="223"/>
      <c r="H540" s="226"/>
      <c r="I540" s="227"/>
      <c r="J540" s="228"/>
      <c r="K540" s="229">
        <f>SUBTOTAL(9,K541:K549)</f>
        <v>0</v>
      </c>
    </row>
    <row r="541" spans="1:11" ht="38.25">
      <c r="A541" s="70" t="s">
        <v>945</v>
      </c>
      <c r="B541" s="71" t="s">
        <v>62</v>
      </c>
      <c r="C541" s="98"/>
      <c r="D541" s="71" t="s">
        <v>28</v>
      </c>
      <c r="E541" s="71" t="s">
        <v>28</v>
      </c>
      <c r="F541" s="73" t="s">
        <v>850</v>
      </c>
      <c r="G541" s="71" t="s">
        <v>49</v>
      </c>
      <c r="H541" s="105">
        <v>96</v>
      </c>
      <c r="I541" s="188"/>
      <c r="J541" s="75">
        <f t="shared" ref="J541:J549" si="57">ROUND(I541*$K$3,2)+I541</f>
        <v>0</v>
      </c>
      <c r="K541" s="76">
        <f>ROUND(H541*J541,2)</f>
        <v>0</v>
      </c>
    </row>
    <row r="542" spans="1:11" ht="38.25">
      <c r="A542" s="70" t="s">
        <v>946</v>
      </c>
      <c r="B542" s="97" t="s">
        <v>47</v>
      </c>
      <c r="C542" s="98"/>
      <c r="D542" s="71" t="s">
        <v>28</v>
      </c>
      <c r="E542" s="71" t="s">
        <v>28</v>
      </c>
      <c r="F542" s="73" t="s">
        <v>162</v>
      </c>
      <c r="G542" s="71" t="s">
        <v>49</v>
      </c>
      <c r="H542" s="105">
        <v>161</v>
      </c>
      <c r="I542" s="188"/>
      <c r="J542" s="75">
        <f t="shared" si="57"/>
        <v>0</v>
      </c>
      <c r="K542" s="76">
        <f>ROUND(H542*J542,2)</f>
        <v>0</v>
      </c>
    </row>
    <row r="543" spans="1:11" ht="38.25">
      <c r="A543" s="70" t="s">
        <v>947</v>
      </c>
      <c r="B543" s="71" t="s">
        <v>62</v>
      </c>
      <c r="C543" s="98"/>
      <c r="D543" s="71" t="s">
        <v>28</v>
      </c>
      <c r="E543" s="71" t="s">
        <v>28</v>
      </c>
      <c r="F543" s="73" t="s">
        <v>948</v>
      </c>
      <c r="G543" s="71" t="s">
        <v>49</v>
      </c>
      <c r="H543" s="137">
        <v>33</v>
      </c>
      <c r="I543" s="188"/>
      <c r="J543" s="75">
        <f t="shared" si="57"/>
        <v>0</v>
      </c>
      <c r="K543" s="76">
        <f t="shared" ref="K543:K549" si="58">ROUND(H543*J543,2)</f>
        <v>0</v>
      </c>
    </row>
    <row r="544" spans="1:11" ht="38.25">
      <c r="A544" s="70" t="s">
        <v>949</v>
      </c>
      <c r="B544" s="71" t="s">
        <v>62</v>
      </c>
      <c r="C544" s="98"/>
      <c r="D544" s="71" t="s">
        <v>28</v>
      </c>
      <c r="E544" s="71" t="s">
        <v>28</v>
      </c>
      <c r="F544" s="73" t="s">
        <v>950</v>
      </c>
      <c r="G544" s="71" t="s">
        <v>49</v>
      </c>
      <c r="H544" s="137">
        <v>6</v>
      </c>
      <c r="I544" s="188"/>
      <c r="J544" s="75">
        <f t="shared" si="57"/>
        <v>0</v>
      </c>
      <c r="K544" s="76">
        <f t="shared" si="58"/>
        <v>0</v>
      </c>
    </row>
    <row r="545" spans="1:11" ht="38.25">
      <c r="A545" s="70" t="s">
        <v>951</v>
      </c>
      <c r="B545" s="71" t="s">
        <v>62</v>
      </c>
      <c r="C545" s="98"/>
      <c r="D545" s="71" t="s">
        <v>28</v>
      </c>
      <c r="E545" s="71" t="s">
        <v>28</v>
      </c>
      <c r="F545" s="73" t="s">
        <v>952</v>
      </c>
      <c r="G545" s="71" t="s">
        <v>49</v>
      </c>
      <c r="H545" s="137">
        <v>18</v>
      </c>
      <c r="I545" s="188"/>
      <c r="J545" s="75">
        <f t="shared" si="57"/>
        <v>0</v>
      </c>
      <c r="K545" s="76">
        <f t="shared" si="58"/>
        <v>0</v>
      </c>
    </row>
    <row r="546" spans="1:11" ht="38.25">
      <c r="A546" s="70" t="s">
        <v>953</v>
      </c>
      <c r="B546" s="71" t="s">
        <v>62</v>
      </c>
      <c r="C546" s="98"/>
      <c r="D546" s="71" t="s">
        <v>28</v>
      </c>
      <c r="E546" s="71" t="s">
        <v>28</v>
      </c>
      <c r="F546" s="73" t="s">
        <v>954</v>
      </c>
      <c r="G546" s="71" t="s">
        <v>49</v>
      </c>
      <c r="H546" s="137">
        <v>7</v>
      </c>
      <c r="I546" s="188"/>
      <c r="J546" s="75">
        <f t="shared" si="57"/>
        <v>0</v>
      </c>
      <c r="K546" s="76">
        <f t="shared" si="58"/>
        <v>0</v>
      </c>
    </row>
    <row r="547" spans="1:11" ht="38.25">
      <c r="A547" s="70" t="s">
        <v>955</v>
      </c>
      <c r="B547" s="71" t="s">
        <v>47</v>
      </c>
      <c r="C547" s="98"/>
      <c r="D547" s="71" t="s">
        <v>28</v>
      </c>
      <c r="E547" s="71" t="s">
        <v>28</v>
      </c>
      <c r="F547" s="73" t="s">
        <v>956</v>
      </c>
      <c r="G547" s="71" t="s">
        <v>49</v>
      </c>
      <c r="H547" s="137">
        <v>1</v>
      </c>
      <c r="I547" s="188"/>
      <c r="J547" s="75">
        <f t="shared" si="57"/>
        <v>0</v>
      </c>
      <c r="K547" s="76">
        <f t="shared" si="58"/>
        <v>0</v>
      </c>
    </row>
    <row r="548" spans="1:11" ht="25.5">
      <c r="A548" s="70" t="s">
        <v>957</v>
      </c>
      <c r="B548" s="97" t="s">
        <v>47</v>
      </c>
      <c r="C548" s="98"/>
      <c r="D548" s="71" t="s">
        <v>28</v>
      </c>
      <c r="E548" s="71" t="s">
        <v>28</v>
      </c>
      <c r="F548" s="73" t="s">
        <v>182</v>
      </c>
      <c r="G548" s="71" t="s">
        <v>96</v>
      </c>
      <c r="H548" s="137">
        <v>48.77</v>
      </c>
      <c r="I548" s="189"/>
      <c r="J548" s="75">
        <f t="shared" si="57"/>
        <v>0</v>
      </c>
      <c r="K548" s="76">
        <f t="shared" si="58"/>
        <v>0</v>
      </c>
    </row>
    <row r="549" spans="1:11">
      <c r="A549" s="70" t="s">
        <v>958</v>
      </c>
      <c r="B549" s="71" t="s">
        <v>47</v>
      </c>
      <c r="C549" s="98"/>
      <c r="D549" s="71" t="s">
        <v>28</v>
      </c>
      <c r="E549" s="71" t="s">
        <v>28</v>
      </c>
      <c r="F549" s="73" t="s">
        <v>184</v>
      </c>
      <c r="G549" s="71" t="s">
        <v>96</v>
      </c>
      <c r="H549" s="137">
        <v>48.77</v>
      </c>
      <c r="I549" s="188"/>
      <c r="J549" s="75">
        <f t="shared" si="57"/>
        <v>0</v>
      </c>
      <c r="K549" s="76">
        <f t="shared" si="58"/>
        <v>0</v>
      </c>
    </row>
    <row r="550" spans="1:11">
      <c r="A550" s="222" t="s">
        <v>959</v>
      </c>
      <c r="B550" s="223"/>
      <c r="C550" s="224"/>
      <c r="D550" s="223"/>
      <c r="E550" s="223"/>
      <c r="F550" s="225" t="s">
        <v>186</v>
      </c>
      <c r="G550" s="223"/>
      <c r="H550" s="226"/>
      <c r="I550" s="227"/>
      <c r="J550" s="228"/>
      <c r="K550" s="229">
        <f>SUBTOTAL(9,K551:K556)</f>
        <v>0</v>
      </c>
    </row>
    <row r="551" spans="1:11">
      <c r="A551" s="70" t="s">
        <v>960</v>
      </c>
      <c r="B551" s="71" t="s">
        <v>47</v>
      </c>
      <c r="C551" s="111"/>
      <c r="D551" s="71" t="s">
        <v>28</v>
      </c>
      <c r="E551" s="71" t="s">
        <v>28</v>
      </c>
      <c r="F551" s="73" t="s">
        <v>188</v>
      </c>
      <c r="G551" s="71" t="s">
        <v>64</v>
      </c>
      <c r="H551" s="105">
        <v>10860.92</v>
      </c>
      <c r="I551" s="188"/>
      <c r="J551" s="75">
        <f t="shared" ref="J551:J556" si="59">ROUND(I551*$K$3,2)+I551</f>
        <v>0</v>
      </c>
      <c r="K551" s="76">
        <f t="shared" ref="K551:K556" si="60">ROUND(H551*J551,2)</f>
        <v>0</v>
      </c>
    </row>
    <row r="552" spans="1:11" ht="25.5">
      <c r="A552" s="70" t="s">
        <v>961</v>
      </c>
      <c r="B552" s="71" t="s">
        <v>47</v>
      </c>
      <c r="C552" s="111"/>
      <c r="D552" s="71" t="s">
        <v>28</v>
      </c>
      <c r="E552" s="71" t="s">
        <v>28</v>
      </c>
      <c r="F552" s="73" t="s">
        <v>962</v>
      </c>
      <c r="G552" s="71" t="s">
        <v>64</v>
      </c>
      <c r="H552" s="105">
        <v>937.01</v>
      </c>
      <c r="I552" s="188"/>
      <c r="J552" s="75">
        <f t="shared" si="59"/>
        <v>0</v>
      </c>
      <c r="K552" s="76">
        <f t="shared" si="60"/>
        <v>0</v>
      </c>
    </row>
    <row r="553" spans="1:11">
      <c r="A553" s="70" t="s">
        <v>963</v>
      </c>
      <c r="B553" s="71" t="s">
        <v>62</v>
      </c>
      <c r="C553" s="111"/>
      <c r="D553" s="71" t="s">
        <v>28</v>
      </c>
      <c r="E553" s="71" t="s">
        <v>28</v>
      </c>
      <c r="F553" s="73" t="s">
        <v>192</v>
      </c>
      <c r="G553" s="71" t="s">
        <v>193</v>
      </c>
      <c r="H553" s="105">
        <v>883.07</v>
      </c>
      <c r="I553" s="188"/>
      <c r="J553" s="75">
        <f t="shared" si="59"/>
        <v>0</v>
      </c>
      <c r="K553" s="76">
        <f t="shared" si="60"/>
        <v>0</v>
      </c>
    </row>
    <row r="554" spans="1:11" ht="25.5">
      <c r="A554" s="70" t="s">
        <v>964</v>
      </c>
      <c r="B554" s="97" t="s">
        <v>47</v>
      </c>
      <c r="C554" s="101"/>
      <c r="D554" s="97" t="s">
        <v>28</v>
      </c>
      <c r="E554" s="97" t="s">
        <v>28</v>
      </c>
      <c r="F554" s="102" t="s">
        <v>195</v>
      </c>
      <c r="G554" s="109" t="s">
        <v>67</v>
      </c>
      <c r="H554" s="120">
        <v>800.91</v>
      </c>
      <c r="I554" s="189"/>
      <c r="J554" s="103">
        <f t="shared" si="59"/>
        <v>0</v>
      </c>
      <c r="K554" s="104">
        <f t="shared" si="60"/>
        <v>0</v>
      </c>
    </row>
    <row r="555" spans="1:11" ht="38.25">
      <c r="A555" s="70" t="s">
        <v>965</v>
      </c>
      <c r="B555" s="71" t="s">
        <v>62</v>
      </c>
      <c r="C555" s="98"/>
      <c r="D555" s="71" t="s">
        <v>28</v>
      </c>
      <c r="E555" s="71" t="s">
        <v>28</v>
      </c>
      <c r="F555" s="73" t="s">
        <v>155</v>
      </c>
      <c r="G555" s="98" t="s">
        <v>96</v>
      </c>
      <c r="H555" s="105">
        <v>48.77</v>
      </c>
      <c r="I555" s="188"/>
      <c r="J555" s="75">
        <f t="shared" si="59"/>
        <v>0</v>
      </c>
      <c r="K555" s="76">
        <f t="shared" si="60"/>
        <v>0</v>
      </c>
    </row>
    <row r="556" spans="1:11" ht="38.25">
      <c r="A556" s="70" t="s">
        <v>966</v>
      </c>
      <c r="B556" s="97" t="s">
        <v>62</v>
      </c>
      <c r="C556" s="101"/>
      <c r="D556" s="97" t="s">
        <v>28</v>
      </c>
      <c r="E556" s="97" t="s">
        <v>28</v>
      </c>
      <c r="F556" s="73" t="s">
        <v>98</v>
      </c>
      <c r="G556" s="97" t="s">
        <v>99</v>
      </c>
      <c r="H556" s="120">
        <v>621.29999999999995</v>
      </c>
      <c r="I556" s="188"/>
      <c r="J556" s="103">
        <f t="shared" si="59"/>
        <v>0</v>
      </c>
      <c r="K556" s="104">
        <f t="shared" si="60"/>
        <v>0</v>
      </c>
    </row>
    <row r="557" spans="1:11">
      <c r="A557" s="222" t="s">
        <v>967</v>
      </c>
      <c r="B557" s="223"/>
      <c r="C557" s="224"/>
      <c r="D557" s="223"/>
      <c r="E557" s="223"/>
      <c r="F557" s="225" t="s">
        <v>199</v>
      </c>
      <c r="G557" s="223"/>
      <c r="H557" s="226"/>
      <c r="I557" s="227"/>
      <c r="J557" s="228"/>
      <c r="K557" s="229">
        <f>SUBTOTAL(9,K558:K562)</f>
        <v>0</v>
      </c>
    </row>
    <row r="558" spans="1:11" ht="25.5">
      <c r="A558" s="125" t="s">
        <v>968</v>
      </c>
      <c r="B558" s="71" t="s">
        <v>62</v>
      </c>
      <c r="C558" s="98"/>
      <c r="D558" s="71" t="s">
        <v>28</v>
      </c>
      <c r="E558" s="71" t="s">
        <v>30</v>
      </c>
      <c r="F558" s="126" t="s">
        <v>201</v>
      </c>
      <c r="G558" s="98" t="s">
        <v>67</v>
      </c>
      <c r="H558" s="137">
        <v>7163.62</v>
      </c>
      <c r="I558" s="188"/>
      <c r="J558" s="75">
        <f>ROUND(I558*$K$3,2)+I558</f>
        <v>0</v>
      </c>
      <c r="K558" s="76">
        <f>ROUND(H558*J558,2)</f>
        <v>0</v>
      </c>
    </row>
    <row r="559" spans="1:11" ht="25.5">
      <c r="A559" s="125" t="s">
        <v>969</v>
      </c>
      <c r="B559" s="71" t="s">
        <v>62</v>
      </c>
      <c r="C559" s="112"/>
      <c r="D559" s="71" t="s">
        <v>28</v>
      </c>
      <c r="E559" s="71" t="s">
        <v>30</v>
      </c>
      <c r="F559" s="126" t="s">
        <v>206</v>
      </c>
      <c r="G559" s="98" t="s">
        <v>67</v>
      </c>
      <c r="H559" s="137">
        <v>435.58</v>
      </c>
      <c r="I559" s="187"/>
      <c r="J559" s="75">
        <f>ROUND(I559*$K$3,2)+I559</f>
        <v>0</v>
      </c>
      <c r="K559" s="76">
        <f>ROUND(H559*J559,2)</f>
        <v>0</v>
      </c>
    </row>
    <row r="560" spans="1:11" ht="25.5">
      <c r="A560" s="125" t="s">
        <v>970</v>
      </c>
      <c r="B560" s="71" t="s">
        <v>62</v>
      </c>
      <c r="C560" s="112"/>
      <c r="D560" s="71" t="s">
        <v>28</v>
      </c>
      <c r="E560" s="71" t="s">
        <v>30</v>
      </c>
      <c r="F560" s="73" t="s">
        <v>208</v>
      </c>
      <c r="G560" s="98" t="s">
        <v>67</v>
      </c>
      <c r="H560" s="137">
        <v>333.72</v>
      </c>
      <c r="I560" s="187"/>
      <c r="J560" s="75">
        <f>ROUND(I560*$K$3,2)+I560</f>
        <v>0</v>
      </c>
      <c r="K560" s="76">
        <f>ROUND(H560*J560,2)</f>
        <v>0</v>
      </c>
    </row>
    <row r="561" spans="1:11" ht="25.5">
      <c r="A561" s="125" t="s">
        <v>971</v>
      </c>
      <c r="B561" s="71" t="s">
        <v>62</v>
      </c>
      <c r="C561" s="112"/>
      <c r="D561" s="71" t="s">
        <v>28</v>
      </c>
      <c r="E561" s="71" t="s">
        <v>30</v>
      </c>
      <c r="F561" s="73" t="s">
        <v>210</v>
      </c>
      <c r="G561" s="98" t="s">
        <v>67</v>
      </c>
      <c r="H561" s="137">
        <v>888.99</v>
      </c>
      <c r="I561" s="187"/>
      <c r="J561" s="75">
        <f>ROUND(I561*$K$3,2)+I561</f>
        <v>0</v>
      </c>
      <c r="K561" s="76">
        <f>ROUND(H561*J561,2)</f>
        <v>0</v>
      </c>
    </row>
    <row r="562" spans="1:11" ht="25.5">
      <c r="A562" s="125" t="s">
        <v>972</v>
      </c>
      <c r="B562" s="71" t="s">
        <v>62</v>
      </c>
      <c r="C562" s="112"/>
      <c r="D562" s="71" t="s">
        <v>28</v>
      </c>
      <c r="E562" s="71" t="s">
        <v>30</v>
      </c>
      <c r="F562" s="73" t="s">
        <v>212</v>
      </c>
      <c r="G562" s="98" t="s">
        <v>67</v>
      </c>
      <c r="H562" s="137">
        <v>8.19</v>
      </c>
      <c r="I562" s="187"/>
      <c r="J562" s="75">
        <f>ROUND(I562*$K$3,2)+I562</f>
        <v>0</v>
      </c>
      <c r="K562" s="76">
        <f>ROUND(H562*J562,2)</f>
        <v>0</v>
      </c>
    </row>
    <row r="563" spans="1:11" ht="25.5">
      <c r="A563" s="222" t="s">
        <v>973</v>
      </c>
      <c r="B563" s="223"/>
      <c r="C563" s="224"/>
      <c r="D563" s="223"/>
      <c r="E563" s="223"/>
      <c r="F563" s="225" t="s">
        <v>219</v>
      </c>
      <c r="G563" s="223"/>
      <c r="H563" s="226"/>
      <c r="I563" s="227"/>
      <c r="J563" s="228"/>
      <c r="K563" s="229">
        <f>SUBTOTAL(9,K564:K568)</f>
        <v>0</v>
      </c>
    </row>
    <row r="564" spans="1:11" ht="25.5">
      <c r="A564" s="125" t="s">
        <v>974</v>
      </c>
      <c r="B564" s="71" t="s">
        <v>62</v>
      </c>
      <c r="C564" s="136"/>
      <c r="D564" s="71" t="s">
        <v>28</v>
      </c>
      <c r="E564" s="71" t="s">
        <v>30</v>
      </c>
      <c r="F564" s="126" t="s">
        <v>221</v>
      </c>
      <c r="G564" s="71" t="s">
        <v>49</v>
      </c>
      <c r="H564" s="137">
        <v>1249</v>
      </c>
      <c r="I564" s="187"/>
      <c r="J564" s="75">
        <f>ROUND(I564*$K$3,2)+I564</f>
        <v>0</v>
      </c>
      <c r="K564" s="76">
        <f>ROUND(H564*J564,2)</f>
        <v>0</v>
      </c>
    </row>
    <row r="565" spans="1:11" ht="25.5">
      <c r="A565" s="125" t="s">
        <v>975</v>
      </c>
      <c r="B565" s="71" t="s">
        <v>62</v>
      </c>
      <c r="C565" s="136"/>
      <c r="D565" s="71" t="s">
        <v>28</v>
      </c>
      <c r="E565" s="71" t="s">
        <v>30</v>
      </c>
      <c r="F565" s="126" t="s">
        <v>226</v>
      </c>
      <c r="G565" s="71" t="s">
        <v>49</v>
      </c>
      <c r="H565" s="137">
        <v>65</v>
      </c>
      <c r="I565" s="187"/>
      <c r="J565" s="75">
        <f>ROUND(I565*$K$3,2)+I565</f>
        <v>0</v>
      </c>
      <c r="K565" s="76">
        <f>ROUND(H565*J565,2)</f>
        <v>0</v>
      </c>
    </row>
    <row r="566" spans="1:11" ht="25.5">
      <c r="A566" s="125" t="s">
        <v>976</v>
      </c>
      <c r="B566" s="71" t="s">
        <v>62</v>
      </c>
      <c r="C566" s="116"/>
      <c r="D566" s="71" t="s">
        <v>28</v>
      </c>
      <c r="E566" s="71" t="s">
        <v>30</v>
      </c>
      <c r="F566" s="73" t="s">
        <v>228</v>
      </c>
      <c r="G566" s="71" t="s">
        <v>49</v>
      </c>
      <c r="H566" s="105">
        <v>70</v>
      </c>
      <c r="I566" s="187"/>
      <c r="J566" s="75">
        <f>ROUND(I566*$K$3,2)+I566</f>
        <v>0</v>
      </c>
      <c r="K566" s="76">
        <f>ROUND(H566*J566,2)</f>
        <v>0</v>
      </c>
    </row>
    <row r="567" spans="1:11" ht="25.5">
      <c r="A567" s="125" t="s">
        <v>977</v>
      </c>
      <c r="B567" s="71" t="s">
        <v>62</v>
      </c>
      <c r="C567" s="116"/>
      <c r="D567" s="71" t="s">
        <v>28</v>
      </c>
      <c r="E567" s="71" t="s">
        <v>30</v>
      </c>
      <c r="F567" s="73" t="s">
        <v>230</v>
      </c>
      <c r="G567" s="71" t="s">
        <v>49</v>
      </c>
      <c r="H567" s="105">
        <v>156</v>
      </c>
      <c r="I567" s="187"/>
      <c r="J567" s="75">
        <f>ROUND(I567*$K$3,2)+I567</f>
        <v>0</v>
      </c>
      <c r="K567" s="76">
        <f>ROUND(H567*J567,2)</f>
        <v>0</v>
      </c>
    </row>
    <row r="568" spans="1:11" ht="25.5">
      <c r="A568" s="125" t="s">
        <v>978</v>
      </c>
      <c r="B568" s="71" t="s">
        <v>62</v>
      </c>
      <c r="C568" s="136"/>
      <c r="D568" s="71" t="s">
        <v>28</v>
      </c>
      <c r="E568" s="71" t="s">
        <v>30</v>
      </c>
      <c r="F568" s="73" t="s">
        <v>232</v>
      </c>
      <c r="G568" s="71" t="s">
        <v>49</v>
      </c>
      <c r="H568" s="105">
        <v>2</v>
      </c>
      <c r="I568" s="187"/>
      <c r="J568" s="75">
        <f>ROUND(I568*$K$3,2)+I568</f>
        <v>0</v>
      </c>
      <c r="K568" s="76">
        <f>ROUND(H568*J568,2)</f>
        <v>0</v>
      </c>
    </row>
    <row r="569" spans="1:11">
      <c r="A569" s="222" t="s">
        <v>979</v>
      </c>
      <c r="B569" s="223"/>
      <c r="C569" s="224"/>
      <c r="D569" s="223"/>
      <c r="E569" s="223"/>
      <c r="F569" s="225" t="s">
        <v>980</v>
      </c>
      <c r="G569" s="223"/>
      <c r="H569" s="226"/>
      <c r="I569" s="227"/>
      <c r="J569" s="228"/>
      <c r="K569" s="229">
        <f>SUBTOTAL(9,K570:K574)</f>
        <v>0</v>
      </c>
    </row>
    <row r="570" spans="1:11" ht="63.75">
      <c r="A570" s="125" t="s">
        <v>981</v>
      </c>
      <c r="B570" s="71" t="s">
        <v>62</v>
      </c>
      <c r="C570" s="98"/>
      <c r="D570" s="71" t="s">
        <v>28</v>
      </c>
      <c r="E570" s="71" t="s">
        <v>28</v>
      </c>
      <c r="F570" s="73" t="s">
        <v>246</v>
      </c>
      <c r="G570" s="98" t="s">
        <v>67</v>
      </c>
      <c r="H570" s="137">
        <v>7163.62</v>
      </c>
      <c r="I570" s="187"/>
      <c r="J570" s="75">
        <f>ROUND(I570*$K$3,2)+I570</f>
        <v>0</v>
      </c>
      <c r="K570" s="76">
        <f>ROUND(H570*J570,2)</f>
        <v>0</v>
      </c>
    </row>
    <row r="571" spans="1:11" ht="63.75">
      <c r="A571" s="125" t="s">
        <v>982</v>
      </c>
      <c r="B571" s="71" t="s">
        <v>62</v>
      </c>
      <c r="C571" s="98"/>
      <c r="D571" s="71" t="s">
        <v>28</v>
      </c>
      <c r="E571" s="71" t="s">
        <v>28</v>
      </c>
      <c r="F571" s="126" t="s">
        <v>250</v>
      </c>
      <c r="G571" s="98" t="s">
        <v>67</v>
      </c>
      <c r="H571" s="137">
        <v>435.58</v>
      </c>
      <c r="I571" s="187"/>
      <c r="J571" s="75">
        <f>ROUND(I571*$K$3,2)+I571</f>
        <v>0</v>
      </c>
      <c r="K571" s="76">
        <f>ROUND(H571*J571,2)</f>
        <v>0</v>
      </c>
    </row>
    <row r="572" spans="1:11" ht="63.75">
      <c r="A572" s="125" t="s">
        <v>983</v>
      </c>
      <c r="B572" s="71" t="s">
        <v>62</v>
      </c>
      <c r="C572" s="98"/>
      <c r="D572" s="71" t="s">
        <v>28</v>
      </c>
      <c r="E572" s="71" t="s">
        <v>28</v>
      </c>
      <c r="F572" s="73" t="s">
        <v>252</v>
      </c>
      <c r="G572" s="98" t="s">
        <v>67</v>
      </c>
      <c r="H572" s="137">
        <v>333.72</v>
      </c>
      <c r="I572" s="187"/>
      <c r="J572" s="75">
        <f>ROUND(I572*$K$3,2)+I572</f>
        <v>0</v>
      </c>
      <c r="K572" s="76">
        <f>ROUND(H572*J572,2)</f>
        <v>0</v>
      </c>
    </row>
    <row r="573" spans="1:11" ht="63.75">
      <c r="A573" s="125" t="s">
        <v>984</v>
      </c>
      <c r="B573" s="129" t="s">
        <v>62</v>
      </c>
      <c r="C573" s="72"/>
      <c r="D573" s="98" t="s">
        <v>28</v>
      </c>
      <c r="E573" s="98"/>
      <c r="F573" s="73" t="s">
        <v>254</v>
      </c>
      <c r="G573" s="98" t="s">
        <v>67</v>
      </c>
      <c r="H573" s="137">
        <v>888.99</v>
      </c>
      <c r="I573" s="191"/>
      <c r="J573" s="75">
        <f>ROUND(I573*$K$3,2)+I573</f>
        <v>0</v>
      </c>
      <c r="K573" s="76">
        <f>ROUND(H573*J573,2)</f>
        <v>0</v>
      </c>
    </row>
    <row r="574" spans="1:11" ht="63.75">
      <c r="A574" s="125" t="s">
        <v>985</v>
      </c>
      <c r="B574" s="129" t="s">
        <v>62</v>
      </c>
      <c r="C574" s="72"/>
      <c r="D574" s="98" t="s">
        <v>28</v>
      </c>
      <c r="E574" s="98"/>
      <c r="F574" s="73" t="s">
        <v>256</v>
      </c>
      <c r="G574" s="98" t="s">
        <v>67</v>
      </c>
      <c r="H574" s="137">
        <v>8.19</v>
      </c>
      <c r="I574" s="191"/>
      <c r="J574" s="75">
        <f>ROUND(I574*$K$3,2)+I574</f>
        <v>0</v>
      </c>
      <c r="K574" s="76">
        <f>ROUND(H574*J574,2)</f>
        <v>0</v>
      </c>
    </row>
    <row r="575" spans="1:11">
      <c r="A575" s="222" t="s">
        <v>986</v>
      </c>
      <c r="B575" s="223"/>
      <c r="C575" s="224"/>
      <c r="D575" s="223"/>
      <c r="E575" s="223"/>
      <c r="F575" s="225" t="s">
        <v>272</v>
      </c>
      <c r="G575" s="223"/>
      <c r="H575" s="226"/>
      <c r="I575" s="227"/>
      <c r="J575" s="228"/>
      <c r="K575" s="229">
        <f>SUBTOTAL(9,K576:K582)</f>
        <v>0</v>
      </c>
    </row>
    <row r="576" spans="1:11">
      <c r="A576" s="115" t="s">
        <v>987</v>
      </c>
      <c r="B576" s="116" t="s">
        <v>47</v>
      </c>
      <c r="C576" s="110"/>
      <c r="D576" s="71" t="s">
        <v>28</v>
      </c>
      <c r="E576" s="71" t="s">
        <v>28</v>
      </c>
      <c r="F576" s="73" t="s">
        <v>276</v>
      </c>
      <c r="G576" s="98" t="s">
        <v>67</v>
      </c>
      <c r="H576" s="137">
        <v>7219</v>
      </c>
      <c r="I576" s="191"/>
      <c r="J576" s="75">
        <f t="shared" ref="J576:J582" si="61">ROUND(I576*$K$3,2)+I576</f>
        <v>0</v>
      </c>
      <c r="K576" s="76">
        <f t="shared" ref="K576:K582" si="62">ROUND(H576*J576,2)</f>
        <v>0</v>
      </c>
    </row>
    <row r="577" spans="1:11">
      <c r="A577" s="115" t="s">
        <v>988</v>
      </c>
      <c r="B577" s="116" t="s">
        <v>47</v>
      </c>
      <c r="C577" s="72"/>
      <c r="D577" s="71" t="s">
        <v>28</v>
      </c>
      <c r="E577" s="71" t="s">
        <v>28</v>
      </c>
      <c r="F577" s="73" t="s">
        <v>989</v>
      </c>
      <c r="G577" s="98" t="s">
        <v>67</v>
      </c>
      <c r="H577" s="137">
        <v>370</v>
      </c>
      <c r="I577" s="191"/>
      <c r="J577" s="75">
        <f t="shared" si="61"/>
        <v>0</v>
      </c>
      <c r="K577" s="76">
        <f t="shared" si="62"/>
        <v>0</v>
      </c>
    </row>
    <row r="578" spans="1:11">
      <c r="A578" s="115" t="s">
        <v>990</v>
      </c>
      <c r="B578" s="116" t="s">
        <v>47</v>
      </c>
      <c r="C578" s="72"/>
      <c r="D578" s="71" t="s">
        <v>28</v>
      </c>
      <c r="E578" s="71" t="s">
        <v>28</v>
      </c>
      <c r="F578" s="73" t="s">
        <v>991</v>
      </c>
      <c r="G578" s="98" t="s">
        <v>67</v>
      </c>
      <c r="H578" s="137">
        <v>406</v>
      </c>
      <c r="I578" s="191"/>
      <c r="J578" s="75">
        <f t="shared" si="61"/>
        <v>0</v>
      </c>
      <c r="K578" s="76">
        <f t="shared" si="62"/>
        <v>0</v>
      </c>
    </row>
    <row r="579" spans="1:11">
      <c r="A579" s="115" t="s">
        <v>992</v>
      </c>
      <c r="B579" s="116" t="s">
        <v>47</v>
      </c>
      <c r="C579" s="72"/>
      <c r="D579" s="71" t="s">
        <v>28</v>
      </c>
      <c r="E579" s="71" t="s">
        <v>28</v>
      </c>
      <c r="F579" s="73" t="s">
        <v>993</v>
      </c>
      <c r="G579" s="98" t="s">
        <v>67</v>
      </c>
      <c r="H579" s="137">
        <v>895</v>
      </c>
      <c r="I579" s="191"/>
      <c r="J579" s="75">
        <f t="shared" si="61"/>
        <v>0</v>
      </c>
      <c r="K579" s="76">
        <f t="shared" si="62"/>
        <v>0</v>
      </c>
    </row>
    <row r="580" spans="1:11">
      <c r="A580" s="115" t="s">
        <v>994</v>
      </c>
      <c r="B580" s="116" t="s">
        <v>47</v>
      </c>
      <c r="C580" s="71"/>
      <c r="D580" s="71" t="s">
        <v>28</v>
      </c>
      <c r="E580" s="71" t="s">
        <v>28</v>
      </c>
      <c r="F580" s="73" t="s">
        <v>995</v>
      </c>
      <c r="G580" s="98" t="s">
        <v>67</v>
      </c>
      <c r="H580" s="137">
        <v>8.19</v>
      </c>
      <c r="I580" s="189"/>
      <c r="J580" s="75">
        <f>ROUND(I580*$K$3,2)+I580</f>
        <v>0</v>
      </c>
      <c r="K580" s="76">
        <f>ROUND(H580*J580,2)</f>
        <v>0</v>
      </c>
    </row>
    <row r="581" spans="1:11" ht="25.5">
      <c r="A581" s="115" t="s">
        <v>996</v>
      </c>
      <c r="B581" s="97" t="s">
        <v>47</v>
      </c>
      <c r="C581" s="72"/>
      <c r="D581" s="71" t="s">
        <v>28</v>
      </c>
      <c r="E581" s="71" t="s">
        <v>28</v>
      </c>
      <c r="F581" s="73" t="s">
        <v>274</v>
      </c>
      <c r="G581" s="98" t="s">
        <v>67</v>
      </c>
      <c r="H581" s="105">
        <v>8890</v>
      </c>
      <c r="I581" s="189"/>
      <c r="J581" s="75">
        <f>ROUND(I581*$K$3,2)+I581</f>
        <v>0</v>
      </c>
      <c r="K581" s="76">
        <f>ROUND(H581*J581,2)</f>
        <v>0</v>
      </c>
    </row>
    <row r="582" spans="1:11" ht="25.5">
      <c r="A582" s="115" t="s">
        <v>997</v>
      </c>
      <c r="B582" s="97" t="s">
        <v>47</v>
      </c>
      <c r="C582" s="72"/>
      <c r="D582" s="71" t="s">
        <v>28</v>
      </c>
      <c r="E582" s="71" t="s">
        <v>28</v>
      </c>
      <c r="F582" s="73" t="s">
        <v>286</v>
      </c>
      <c r="G582" s="98" t="s">
        <v>67</v>
      </c>
      <c r="H582" s="137">
        <v>9</v>
      </c>
      <c r="I582" s="189"/>
      <c r="J582" s="75">
        <f t="shared" si="61"/>
        <v>0</v>
      </c>
      <c r="K582" s="76">
        <f t="shared" si="62"/>
        <v>0</v>
      </c>
    </row>
    <row r="583" spans="1:11">
      <c r="A583" s="222" t="s">
        <v>998</v>
      </c>
      <c r="B583" s="223"/>
      <c r="C583" s="224"/>
      <c r="D583" s="223"/>
      <c r="E583" s="223"/>
      <c r="F583" s="225" t="s">
        <v>306</v>
      </c>
      <c r="G583" s="223"/>
      <c r="H583" s="226"/>
      <c r="I583" s="227"/>
      <c r="J583" s="228"/>
      <c r="K583" s="229">
        <f>SUBTOTAL(9,K584:K593)</f>
        <v>0</v>
      </c>
    </row>
    <row r="584" spans="1:11" ht="25.5">
      <c r="A584" s="115" t="s">
        <v>999</v>
      </c>
      <c r="B584" s="116" t="s">
        <v>62</v>
      </c>
      <c r="C584" s="72"/>
      <c r="D584" s="71" t="s">
        <v>28</v>
      </c>
      <c r="E584" s="71" t="s">
        <v>28</v>
      </c>
      <c r="F584" s="73" t="s">
        <v>908</v>
      </c>
      <c r="G584" s="71" t="s">
        <v>64</v>
      </c>
      <c r="H584" s="105">
        <v>75.47</v>
      </c>
      <c r="I584" s="191"/>
      <c r="J584" s="75">
        <f t="shared" ref="J584:J593" si="63">ROUND(I584*$K$3,2)+I584</f>
        <v>0</v>
      </c>
      <c r="K584" s="76">
        <f t="shared" ref="K584:K593" si="64">ROUND(H584*J584,2)</f>
        <v>0</v>
      </c>
    </row>
    <row r="585" spans="1:11" ht="38.25">
      <c r="A585" s="115" t="s">
        <v>1000</v>
      </c>
      <c r="B585" s="97" t="s">
        <v>47</v>
      </c>
      <c r="C585" s="101"/>
      <c r="D585" s="97" t="s">
        <v>28</v>
      </c>
      <c r="E585" s="97" t="s">
        <v>28</v>
      </c>
      <c r="F585" s="102" t="s">
        <v>310</v>
      </c>
      <c r="G585" s="109" t="s">
        <v>64</v>
      </c>
      <c r="H585" s="120">
        <v>1509.39</v>
      </c>
      <c r="I585" s="190"/>
      <c r="J585" s="103">
        <f t="shared" si="63"/>
        <v>0</v>
      </c>
      <c r="K585" s="104">
        <f t="shared" si="64"/>
        <v>0</v>
      </c>
    </row>
    <row r="586" spans="1:11">
      <c r="A586" s="115" t="s">
        <v>1001</v>
      </c>
      <c r="B586" s="97" t="s">
        <v>62</v>
      </c>
      <c r="C586" s="101"/>
      <c r="D586" s="97" t="s">
        <v>28</v>
      </c>
      <c r="E586" s="97" t="s">
        <v>28</v>
      </c>
      <c r="F586" s="102" t="s">
        <v>312</v>
      </c>
      <c r="G586" s="109" t="s">
        <v>64</v>
      </c>
      <c r="H586" s="120">
        <v>1509.39</v>
      </c>
      <c r="I586" s="190"/>
      <c r="J586" s="103">
        <f>ROUND(I586*$K$3,2)+I586</f>
        <v>0</v>
      </c>
      <c r="K586" s="104">
        <f>ROUND(H586*J586,2)</f>
        <v>0</v>
      </c>
    </row>
    <row r="587" spans="1:11" ht="25.5">
      <c r="A587" s="115" t="s">
        <v>1002</v>
      </c>
      <c r="B587" s="97" t="s">
        <v>62</v>
      </c>
      <c r="C587" s="101"/>
      <c r="D587" s="97" t="s">
        <v>28</v>
      </c>
      <c r="E587" s="97" t="s">
        <v>28</v>
      </c>
      <c r="F587" s="102" t="s">
        <v>813</v>
      </c>
      <c r="G587" s="109" t="s">
        <v>64</v>
      </c>
      <c r="H587" s="120">
        <v>1509.39</v>
      </c>
      <c r="I587" s="190"/>
      <c r="J587" s="103">
        <f>ROUND(I587*$K$3,2)+I587</f>
        <v>0</v>
      </c>
      <c r="K587" s="104">
        <f>ROUND(H587*J587,2)</f>
        <v>0</v>
      </c>
    </row>
    <row r="588" spans="1:11" ht="38.25">
      <c r="A588" s="115" t="s">
        <v>1003</v>
      </c>
      <c r="B588" s="97" t="s">
        <v>47</v>
      </c>
      <c r="C588" s="101"/>
      <c r="D588" s="97" t="s">
        <v>28</v>
      </c>
      <c r="E588" s="97" t="s">
        <v>28</v>
      </c>
      <c r="F588" s="73" t="s">
        <v>811</v>
      </c>
      <c r="G588" s="97" t="s">
        <v>96</v>
      </c>
      <c r="H588" s="120">
        <v>301.88</v>
      </c>
      <c r="I588" s="192"/>
      <c r="J588" s="103">
        <f>ROUND(I588*$K$3,2)+I588</f>
        <v>0</v>
      </c>
      <c r="K588" s="104">
        <f>ROUND(H588*J588,2)</f>
        <v>0</v>
      </c>
    </row>
    <row r="589" spans="1:11" ht="38.25">
      <c r="A589" s="115" t="s">
        <v>1004</v>
      </c>
      <c r="B589" s="97" t="s">
        <v>62</v>
      </c>
      <c r="C589" s="101"/>
      <c r="D589" s="97" t="s">
        <v>28</v>
      </c>
      <c r="E589" s="97" t="s">
        <v>28</v>
      </c>
      <c r="F589" s="102" t="s">
        <v>318</v>
      </c>
      <c r="G589" s="109" t="s">
        <v>319</v>
      </c>
      <c r="H589" s="120">
        <v>181.13</v>
      </c>
      <c r="I589" s="190"/>
      <c r="J589" s="103">
        <f t="shared" si="63"/>
        <v>0</v>
      </c>
      <c r="K589" s="104">
        <f t="shared" si="64"/>
        <v>0</v>
      </c>
    </row>
    <row r="590" spans="1:11" ht="25.5">
      <c r="A590" s="115" t="s">
        <v>1005</v>
      </c>
      <c r="B590" s="97" t="s">
        <v>62</v>
      </c>
      <c r="C590" s="101"/>
      <c r="D590" s="97" t="s">
        <v>28</v>
      </c>
      <c r="E590" s="97" t="s">
        <v>28</v>
      </c>
      <c r="F590" s="102" t="s">
        <v>321</v>
      </c>
      <c r="G590" s="109" t="s">
        <v>99</v>
      </c>
      <c r="H590" s="120">
        <v>1132.04</v>
      </c>
      <c r="I590" s="190"/>
      <c r="J590" s="103">
        <f t="shared" si="63"/>
        <v>0</v>
      </c>
      <c r="K590" s="104">
        <f t="shared" si="64"/>
        <v>0</v>
      </c>
    </row>
    <row r="591" spans="1:11" ht="25.5">
      <c r="A591" s="115" t="s">
        <v>1006</v>
      </c>
      <c r="B591" s="71" t="s">
        <v>62</v>
      </c>
      <c r="C591" s="116"/>
      <c r="D591" s="71" t="s">
        <v>28</v>
      </c>
      <c r="E591" s="71" t="s">
        <v>28</v>
      </c>
      <c r="F591" s="73" t="s">
        <v>150</v>
      </c>
      <c r="G591" s="71" t="s">
        <v>96</v>
      </c>
      <c r="H591" s="137">
        <v>269.64999999999998</v>
      </c>
      <c r="I591" s="188"/>
      <c r="J591" s="75">
        <f t="shared" si="63"/>
        <v>0</v>
      </c>
      <c r="K591" s="76">
        <f t="shared" si="64"/>
        <v>0</v>
      </c>
    </row>
    <row r="592" spans="1:11" ht="25.5">
      <c r="A592" s="115" t="s">
        <v>1007</v>
      </c>
      <c r="B592" s="71" t="s">
        <v>62</v>
      </c>
      <c r="C592" s="72"/>
      <c r="D592" s="71" t="s">
        <v>28</v>
      </c>
      <c r="E592" s="71" t="s">
        <v>28</v>
      </c>
      <c r="F592" s="73" t="s">
        <v>779</v>
      </c>
      <c r="G592" s="71" t="s">
        <v>729</v>
      </c>
      <c r="H592" s="137">
        <v>4044.79</v>
      </c>
      <c r="I592" s="188"/>
      <c r="J592" s="75">
        <f t="shared" si="63"/>
        <v>0</v>
      </c>
      <c r="K592" s="76">
        <f t="shared" si="64"/>
        <v>0</v>
      </c>
    </row>
    <row r="593" spans="1:11" ht="25.5">
      <c r="A593" s="115" t="s">
        <v>1008</v>
      </c>
      <c r="B593" s="97" t="s">
        <v>62</v>
      </c>
      <c r="C593" s="101"/>
      <c r="D593" s="97" t="s">
        <v>28</v>
      </c>
      <c r="E593" s="97" t="s">
        <v>28</v>
      </c>
      <c r="F593" s="102" t="s">
        <v>153</v>
      </c>
      <c r="G593" s="109" t="s">
        <v>96</v>
      </c>
      <c r="H593" s="120">
        <v>269.64999999999998</v>
      </c>
      <c r="I593" s="189"/>
      <c r="J593" s="103">
        <f t="shared" si="63"/>
        <v>0</v>
      </c>
      <c r="K593" s="104">
        <f t="shared" si="64"/>
        <v>0</v>
      </c>
    </row>
    <row r="594" spans="1:11">
      <c r="A594" s="216" t="s">
        <v>12</v>
      </c>
      <c r="B594" s="217"/>
      <c r="C594" s="217"/>
      <c r="D594" s="217"/>
      <c r="E594" s="217"/>
      <c r="F594" s="218" t="s">
        <v>1009</v>
      </c>
      <c r="G594" s="217"/>
      <c r="H594" s="78"/>
      <c r="I594" s="219"/>
      <c r="J594" s="220"/>
      <c r="K594" s="221">
        <f>SUBTOTAL(9,K595:K626)</f>
        <v>0</v>
      </c>
    </row>
    <row r="595" spans="1:11">
      <c r="A595" s="222" t="s">
        <v>1010</v>
      </c>
      <c r="B595" s="223"/>
      <c r="C595" s="224"/>
      <c r="D595" s="223"/>
      <c r="E595" s="223"/>
      <c r="F595" s="225" t="s">
        <v>158</v>
      </c>
      <c r="G595" s="223"/>
      <c r="H595" s="226"/>
      <c r="I595" s="227"/>
      <c r="J595" s="228"/>
      <c r="K595" s="229">
        <f>SUBTOTAL(9,K596:K597)</f>
        <v>0</v>
      </c>
    </row>
    <row r="596" spans="1:11" ht="89.25">
      <c r="A596" s="115" t="s">
        <v>1011</v>
      </c>
      <c r="B596" s="97" t="s">
        <v>62</v>
      </c>
      <c r="C596" s="116"/>
      <c r="D596" s="71" t="s">
        <v>28</v>
      </c>
      <c r="E596" s="71" t="s">
        <v>28</v>
      </c>
      <c r="F596" s="73" t="s">
        <v>328</v>
      </c>
      <c r="G596" s="71" t="s">
        <v>49</v>
      </c>
      <c r="H596" s="105">
        <v>742</v>
      </c>
      <c r="I596" s="189"/>
      <c r="J596" s="75">
        <f>ROUND(I596*$K$3,2)+I596</f>
        <v>0</v>
      </c>
      <c r="K596" s="76">
        <f>ROUND(H596*J596,2)</f>
        <v>0</v>
      </c>
    </row>
    <row r="597" spans="1:11" ht="89.25">
      <c r="A597" s="115" t="s">
        <v>1012</v>
      </c>
      <c r="B597" s="97" t="s">
        <v>62</v>
      </c>
      <c r="C597" s="116"/>
      <c r="D597" s="71" t="s">
        <v>28</v>
      </c>
      <c r="E597" s="71" t="s">
        <v>28</v>
      </c>
      <c r="F597" s="73" t="s">
        <v>330</v>
      </c>
      <c r="G597" s="71" t="s">
        <v>49</v>
      </c>
      <c r="H597" s="105">
        <v>104</v>
      </c>
      <c r="I597" s="189"/>
      <c r="J597" s="75">
        <f>ROUND(I597*$K$3,2)+I597</f>
        <v>0</v>
      </c>
      <c r="K597" s="76">
        <f>ROUND(H597*J597,2)</f>
        <v>0</v>
      </c>
    </row>
    <row r="598" spans="1:11">
      <c r="A598" s="222" t="s">
        <v>1013</v>
      </c>
      <c r="B598" s="223"/>
      <c r="C598" s="224"/>
      <c r="D598" s="223"/>
      <c r="E598" s="223"/>
      <c r="F598" s="225" t="s">
        <v>857</v>
      </c>
      <c r="G598" s="223"/>
      <c r="H598" s="226"/>
      <c r="I598" s="227"/>
      <c r="J598" s="228"/>
      <c r="K598" s="229">
        <f>SUBTOTAL(9,K599:K602)</f>
        <v>0</v>
      </c>
    </row>
    <row r="599" spans="1:11" ht="25.5">
      <c r="A599" s="115" t="s">
        <v>1014</v>
      </c>
      <c r="B599" s="71" t="s">
        <v>335</v>
      </c>
      <c r="C599" s="118"/>
      <c r="D599" s="71" t="s">
        <v>28</v>
      </c>
      <c r="E599" s="71" t="s">
        <v>30</v>
      </c>
      <c r="F599" s="73" t="s">
        <v>336</v>
      </c>
      <c r="G599" s="71" t="s">
        <v>49</v>
      </c>
      <c r="H599" s="105">
        <v>42</v>
      </c>
      <c r="I599" s="187"/>
      <c r="J599" s="75">
        <f>ROUND(I599*$K$3,2)+I599</f>
        <v>0</v>
      </c>
      <c r="K599" s="76">
        <f>ROUND(H599*J599,2)</f>
        <v>0</v>
      </c>
    </row>
    <row r="600" spans="1:11" ht="25.5">
      <c r="A600" s="115" t="s">
        <v>1015</v>
      </c>
      <c r="B600" s="71" t="s">
        <v>62</v>
      </c>
      <c r="C600" s="118"/>
      <c r="D600" s="71" t="s">
        <v>28</v>
      </c>
      <c r="E600" s="71" t="s">
        <v>30</v>
      </c>
      <c r="F600" s="73" t="s">
        <v>353</v>
      </c>
      <c r="G600" s="71" t="s">
        <v>49</v>
      </c>
      <c r="H600" s="105">
        <v>34</v>
      </c>
      <c r="I600" s="187"/>
      <c r="J600" s="75">
        <f>ROUND(I600*$K$3,2)+I600</f>
        <v>0</v>
      </c>
      <c r="K600" s="76">
        <f>ROUND(H600*J600,2)</f>
        <v>0</v>
      </c>
    </row>
    <row r="601" spans="1:11" ht="25.5">
      <c r="A601" s="115" t="s">
        <v>1016</v>
      </c>
      <c r="B601" s="71" t="s">
        <v>335</v>
      </c>
      <c r="C601" s="118"/>
      <c r="D601" s="71" t="s">
        <v>28</v>
      </c>
      <c r="E601" s="71" t="s">
        <v>30</v>
      </c>
      <c r="F601" s="73" t="s">
        <v>340</v>
      </c>
      <c r="G601" s="71" t="s">
        <v>49</v>
      </c>
      <c r="H601" s="105">
        <v>85</v>
      </c>
      <c r="I601" s="187"/>
      <c r="J601" s="75">
        <f>ROUND(I601*$K$3,2)+I601</f>
        <v>0</v>
      </c>
      <c r="K601" s="76">
        <f>ROUND(H601*J601,2)</f>
        <v>0</v>
      </c>
    </row>
    <row r="602" spans="1:11" ht="25.5">
      <c r="A602" s="115" t="s">
        <v>1017</v>
      </c>
      <c r="B602" s="71" t="s">
        <v>62</v>
      </c>
      <c r="C602" s="118"/>
      <c r="D602" s="71" t="s">
        <v>28</v>
      </c>
      <c r="E602" s="71" t="s">
        <v>30</v>
      </c>
      <c r="F602" s="73" t="s">
        <v>344</v>
      </c>
      <c r="G602" s="71" t="s">
        <v>49</v>
      </c>
      <c r="H602" s="105">
        <v>846</v>
      </c>
      <c r="I602" s="187"/>
      <c r="J602" s="75">
        <f>ROUND(I602*$K$3,2)+I602</f>
        <v>0</v>
      </c>
      <c r="K602" s="76">
        <f>ROUND(H602*J602,2)</f>
        <v>0</v>
      </c>
    </row>
    <row r="603" spans="1:11">
      <c r="A603" s="222" t="s">
        <v>1018</v>
      </c>
      <c r="B603" s="223"/>
      <c r="C603" s="224"/>
      <c r="D603" s="223"/>
      <c r="E603" s="223"/>
      <c r="F603" s="225" t="s">
        <v>346</v>
      </c>
      <c r="G603" s="223"/>
      <c r="H603" s="226"/>
      <c r="I603" s="227"/>
      <c r="J603" s="228"/>
      <c r="K603" s="229">
        <f>SUBTOTAL(9,K604:K606)</f>
        <v>0</v>
      </c>
    </row>
    <row r="604" spans="1:11" ht="25.5">
      <c r="A604" s="115" t="s">
        <v>1019</v>
      </c>
      <c r="B604" s="72" t="s">
        <v>348</v>
      </c>
      <c r="C604" s="72"/>
      <c r="D604" s="98" t="s">
        <v>28</v>
      </c>
      <c r="E604" s="98" t="s">
        <v>28</v>
      </c>
      <c r="F604" s="73" t="s">
        <v>336</v>
      </c>
      <c r="G604" s="71" t="s">
        <v>49</v>
      </c>
      <c r="H604" s="105">
        <v>42</v>
      </c>
      <c r="I604" s="187"/>
      <c r="J604" s="75">
        <f>ROUND(I604*$K$3,2)+I604</f>
        <v>0</v>
      </c>
      <c r="K604" s="76">
        <f>ROUND(H604*J604,2)</f>
        <v>0</v>
      </c>
    </row>
    <row r="605" spans="1:11" ht="25.5">
      <c r="A605" s="115" t="s">
        <v>1020</v>
      </c>
      <c r="B605" s="72" t="s">
        <v>348</v>
      </c>
      <c r="C605" s="72"/>
      <c r="D605" s="98" t="s">
        <v>28</v>
      </c>
      <c r="E605" s="98" t="s">
        <v>28</v>
      </c>
      <c r="F605" s="73" t="s">
        <v>353</v>
      </c>
      <c r="G605" s="71" t="s">
        <v>49</v>
      </c>
      <c r="H605" s="105">
        <v>34</v>
      </c>
      <c r="I605" s="187"/>
      <c r="J605" s="75">
        <f>ROUND(I605*$K$3,2)+I605</f>
        <v>0</v>
      </c>
      <c r="K605" s="76">
        <f>ROUND(H605*J605,2)</f>
        <v>0</v>
      </c>
    </row>
    <row r="606" spans="1:11" ht="25.5">
      <c r="A606" s="115" t="s">
        <v>1021</v>
      </c>
      <c r="B606" s="72" t="s">
        <v>348</v>
      </c>
      <c r="C606" s="72"/>
      <c r="D606" s="98" t="s">
        <v>28</v>
      </c>
      <c r="E606" s="98" t="s">
        <v>28</v>
      </c>
      <c r="F606" s="73" t="s">
        <v>340</v>
      </c>
      <c r="G606" s="71" t="s">
        <v>49</v>
      </c>
      <c r="H606" s="105">
        <v>85</v>
      </c>
      <c r="I606" s="187"/>
      <c r="J606" s="75">
        <f>ROUND(I606*$K$3,2)+I606</f>
        <v>0</v>
      </c>
      <c r="K606" s="76">
        <f>ROUND(H606*J606,2)</f>
        <v>0</v>
      </c>
    </row>
    <row r="607" spans="1:11" ht="25.5">
      <c r="A607" s="222" t="s">
        <v>1022</v>
      </c>
      <c r="B607" s="223"/>
      <c r="C607" s="224"/>
      <c r="D607" s="223"/>
      <c r="E607" s="223"/>
      <c r="F607" s="225" t="s">
        <v>357</v>
      </c>
      <c r="G607" s="223"/>
      <c r="H607" s="226"/>
      <c r="I607" s="227"/>
      <c r="J607" s="228"/>
      <c r="K607" s="229">
        <f>SUBTOTAL(9,K608:K618)</f>
        <v>0</v>
      </c>
    </row>
    <row r="608" spans="1:11">
      <c r="A608" s="115" t="s">
        <v>1023</v>
      </c>
      <c r="B608" s="97" t="s">
        <v>47</v>
      </c>
      <c r="C608" s="72"/>
      <c r="D608" s="71" t="s">
        <v>28</v>
      </c>
      <c r="E608" s="71" t="s">
        <v>28</v>
      </c>
      <c r="F608" s="73" t="s">
        <v>359</v>
      </c>
      <c r="G608" s="71" t="s">
        <v>96</v>
      </c>
      <c r="H608" s="137">
        <v>54.24</v>
      </c>
      <c r="I608" s="189"/>
      <c r="J608" s="75">
        <f>ROUND(I608*$K$3,2)+I608</f>
        <v>0</v>
      </c>
      <c r="K608" s="76">
        <f t="shared" ref="K608:K618" si="65">ROUND(H608*J608,2)</f>
        <v>0</v>
      </c>
    </row>
    <row r="609" spans="1:11" ht="25.5">
      <c r="A609" s="115" t="s">
        <v>1024</v>
      </c>
      <c r="B609" s="97" t="s">
        <v>62</v>
      </c>
      <c r="C609" s="72"/>
      <c r="D609" s="71" t="s">
        <v>28</v>
      </c>
      <c r="E609" s="71" t="s">
        <v>28</v>
      </c>
      <c r="F609" s="73" t="s">
        <v>908</v>
      </c>
      <c r="G609" s="71" t="s">
        <v>64</v>
      </c>
      <c r="H609" s="137">
        <v>1624.32</v>
      </c>
      <c r="I609" s="187"/>
      <c r="J609" s="75">
        <f>ROUND(I609*$K$3,2)+I609</f>
        <v>0</v>
      </c>
      <c r="K609" s="76">
        <f t="shared" si="65"/>
        <v>0</v>
      </c>
    </row>
    <row r="610" spans="1:11" ht="51">
      <c r="A610" s="115" t="s">
        <v>1025</v>
      </c>
      <c r="B610" s="71" t="s">
        <v>62</v>
      </c>
      <c r="C610" s="72"/>
      <c r="D610" s="71" t="s">
        <v>28</v>
      </c>
      <c r="E610" s="71" t="s">
        <v>28</v>
      </c>
      <c r="F610" s="73" t="s">
        <v>362</v>
      </c>
      <c r="G610" s="71" t="s">
        <v>64</v>
      </c>
      <c r="H610" s="137">
        <v>1082.8800000000001</v>
      </c>
      <c r="I610" s="187"/>
      <c r="J610" s="75">
        <f t="shared" ref="J610:J618" si="66">ROUND(I610*$K$3,2)+I610</f>
        <v>0</v>
      </c>
      <c r="K610" s="76">
        <f t="shared" si="65"/>
        <v>0</v>
      </c>
    </row>
    <row r="611" spans="1:11" ht="38.25">
      <c r="A611" s="115" t="s">
        <v>1026</v>
      </c>
      <c r="B611" s="97" t="s">
        <v>47</v>
      </c>
      <c r="C611" s="72"/>
      <c r="D611" s="71" t="s">
        <v>28</v>
      </c>
      <c r="E611" s="71" t="s">
        <v>28</v>
      </c>
      <c r="F611" s="73" t="s">
        <v>310</v>
      </c>
      <c r="G611" s="71" t="s">
        <v>64</v>
      </c>
      <c r="H611" s="137">
        <v>1624.32</v>
      </c>
      <c r="I611" s="189"/>
      <c r="J611" s="75">
        <f t="shared" si="66"/>
        <v>0</v>
      </c>
      <c r="K611" s="76">
        <f t="shared" si="65"/>
        <v>0</v>
      </c>
    </row>
    <row r="612" spans="1:11" ht="38.25">
      <c r="A612" s="115" t="s">
        <v>1027</v>
      </c>
      <c r="B612" s="71" t="s">
        <v>62</v>
      </c>
      <c r="C612" s="124"/>
      <c r="D612" s="71" t="s">
        <v>28</v>
      </c>
      <c r="E612" s="71" t="s">
        <v>28</v>
      </c>
      <c r="F612" s="73" t="s">
        <v>318</v>
      </c>
      <c r="G612" s="71" t="s">
        <v>319</v>
      </c>
      <c r="H612" s="137">
        <v>116.95</v>
      </c>
      <c r="I612" s="187"/>
      <c r="J612" s="75">
        <f t="shared" si="66"/>
        <v>0</v>
      </c>
      <c r="K612" s="76">
        <f t="shared" si="65"/>
        <v>0</v>
      </c>
    </row>
    <row r="613" spans="1:11" ht="25.5">
      <c r="A613" s="115" t="s">
        <v>1028</v>
      </c>
      <c r="B613" s="97" t="s">
        <v>62</v>
      </c>
      <c r="C613" s="101"/>
      <c r="D613" s="97" t="s">
        <v>28</v>
      </c>
      <c r="E613" s="97" t="s">
        <v>28</v>
      </c>
      <c r="F613" s="102" t="s">
        <v>321</v>
      </c>
      <c r="G613" s="97" t="s">
        <v>99</v>
      </c>
      <c r="H613" s="120">
        <v>487.3</v>
      </c>
      <c r="I613" s="192"/>
      <c r="J613" s="103">
        <f>ROUND(I613*$K$3,2)+I613</f>
        <v>0</v>
      </c>
      <c r="K613" s="104">
        <f>ROUND(H613*J613,2)</f>
        <v>0</v>
      </c>
    </row>
    <row r="614" spans="1:11" ht="63.75">
      <c r="A614" s="115" t="s">
        <v>1029</v>
      </c>
      <c r="B614" s="71" t="s">
        <v>62</v>
      </c>
      <c r="C614" s="98"/>
      <c r="D614" s="71" t="s">
        <v>28</v>
      </c>
      <c r="E614" s="71" t="s">
        <v>28</v>
      </c>
      <c r="F614" s="73" t="s">
        <v>367</v>
      </c>
      <c r="G614" s="98" t="s">
        <v>67</v>
      </c>
      <c r="H614" s="137">
        <v>338.4</v>
      </c>
      <c r="I614" s="187"/>
      <c r="J614" s="75">
        <f t="shared" si="66"/>
        <v>0</v>
      </c>
      <c r="K614" s="76">
        <f t="shared" si="65"/>
        <v>0</v>
      </c>
    </row>
    <row r="615" spans="1:11" ht="38.25">
      <c r="A615" s="115" t="s">
        <v>1030</v>
      </c>
      <c r="B615" s="71" t="s">
        <v>62</v>
      </c>
      <c r="C615" s="98"/>
      <c r="D615" s="71" t="s">
        <v>28</v>
      </c>
      <c r="E615" s="71" t="s">
        <v>28</v>
      </c>
      <c r="F615" s="73" t="s">
        <v>369</v>
      </c>
      <c r="G615" s="98" t="s">
        <v>67</v>
      </c>
      <c r="H615" s="137">
        <v>338.4</v>
      </c>
      <c r="I615" s="187"/>
      <c r="J615" s="75">
        <f t="shared" si="66"/>
        <v>0</v>
      </c>
      <c r="K615" s="76">
        <f t="shared" si="65"/>
        <v>0</v>
      </c>
    </row>
    <row r="616" spans="1:11">
      <c r="A616" s="115" t="s">
        <v>1031</v>
      </c>
      <c r="B616" s="97" t="s">
        <v>47</v>
      </c>
      <c r="C616" s="98"/>
      <c r="D616" s="71" t="s">
        <v>28</v>
      </c>
      <c r="E616" s="71" t="s">
        <v>28</v>
      </c>
      <c r="F616" s="73" t="s">
        <v>371</v>
      </c>
      <c r="G616" s="71" t="s">
        <v>49</v>
      </c>
      <c r="H616" s="137">
        <v>92</v>
      </c>
      <c r="I616" s="189"/>
      <c r="J616" s="75">
        <f t="shared" si="66"/>
        <v>0</v>
      </c>
      <c r="K616" s="76">
        <f t="shared" si="65"/>
        <v>0</v>
      </c>
    </row>
    <row r="617" spans="1:11">
      <c r="A617" s="115" t="s">
        <v>1032</v>
      </c>
      <c r="B617" s="97" t="s">
        <v>62</v>
      </c>
      <c r="C617" s="101"/>
      <c r="D617" s="97" t="s">
        <v>28</v>
      </c>
      <c r="E617" s="97" t="s">
        <v>28</v>
      </c>
      <c r="F617" s="102" t="s">
        <v>312</v>
      </c>
      <c r="G617" s="97" t="s">
        <v>64</v>
      </c>
      <c r="H617" s="120">
        <v>1624.32</v>
      </c>
      <c r="I617" s="192"/>
      <c r="J617" s="103">
        <f t="shared" si="66"/>
        <v>0</v>
      </c>
      <c r="K617" s="104">
        <f t="shared" si="65"/>
        <v>0</v>
      </c>
    </row>
    <row r="618" spans="1:11" ht="25.5">
      <c r="A618" s="115" t="s">
        <v>1033</v>
      </c>
      <c r="B618" s="97" t="s">
        <v>62</v>
      </c>
      <c r="C618" s="101"/>
      <c r="D618" s="97" t="s">
        <v>28</v>
      </c>
      <c r="E618" s="97" t="s">
        <v>28</v>
      </c>
      <c r="F618" s="102" t="s">
        <v>813</v>
      </c>
      <c r="G618" s="97" t="s">
        <v>64</v>
      </c>
      <c r="H618" s="120">
        <v>1624.32</v>
      </c>
      <c r="I618" s="192"/>
      <c r="J618" s="103">
        <f t="shared" si="66"/>
        <v>0</v>
      </c>
      <c r="K618" s="104">
        <f t="shared" si="65"/>
        <v>0</v>
      </c>
    </row>
    <row r="619" spans="1:11">
      <c r="A619" s="222" t="s">
        <v>1034</v>
      </c>
      <c r="B619" s="223"/>
      <c r="C619" s="224"/>
      <c r="D619" s="223"/>
      <c r="E619" s="223"/>
      <c r="F619" s="225" t="s">
        <v>272</v>
      </c>
      <c r="G619" s="223"/>
      <c r="H619" s="226"/>
      <c r="I619" s="227"/>
      <c r="J619" s="228"/>
      <c r="K619" s="229">
        <f>SUBTOTAL(9,K620:K620)</f>
        <v>0</v>
      </c>
    </row>
    <row r="620" spans="1:11">
      <c r="A620" s="115" t="s">
        <v>1035</v>
      </c>
      <c r="B620" s="97" t="s">
        <v>47</v>
      </c>
      <c r="C620" s="72"/>
      <c r="D620" s="71" t="s">
        <v>28</v>
      </c>
      <c r="E620" s="71" t="s">
        <v>28</v>
      </c>
      <c r="F620" s="73" t="s">
        <v>376</v>
      </c>
      <c r="G620" s="98" t="s">
        <v>67</v>
      </c>
      <c r="H620" s="105">
        <v>6560</v>
      </c>
      <c r="I620" s="191"/>
      <c r="J620" s="75">
        <f>ROUND(I620*$K$3,2)+I620</f>
        <v>0</v>
      </c>
      <c r="K620" s="76">
        <f>ROUND(H620*J620,2)</f>
        <v>0</v>
      </c>
    </row>
    <row r="621" spans="1:11">
      <c r="A621" s="222" t="s">
        <v>1036</v>
      </c>
      <c r="B621" s="223"/>
      <c r="C621" s="224"/>
      <c r="D621" s="223"/>
      <c r="E621" s="223"/>
      <c r="F621" s="225" t="s">
        <v>378</v>
      </c>
      <c r="G621" s="223"/>
      <c r="H621" s="226"/>
      <c r="I621" s="227"/>
      <c r="J621" s="228"/>
      <c r="K621" s="229">
        <f>SUBTOTAL(9,K622:K624)</f>
        <v>0</v>
      </c>
    </row>
    <row r="622" spans="1:11" ht="25.5">
      <c r="A622" s="121" t="s">
        <v>1037</v>
      </c>
      <c r="B622" s="97" t="s">
        <v>62</v>
      </c>
      <c r="C622" s="101"/>
      <c r="D622" s="97" t="s">
        <v>28</v>
      </c>
      <c r="E622" s="97" t="s">
        <v>28</v>
      </c>
      <c r="F622" s="102" t="s">
        <v>150</v>
      </c>
      <c r="G622" s="97" t="s">
        <v>96</v>
      </c>
      <c r="H622" s="120">
        <v>297.88799999999998</v>
      </c>
      <c r="I622" s="188"/>
      <c r="J622" s="103">
        <f>ROUND(I622*$K$3,2)+I622</f>
        <v>0</v>
      </c>
      <c r="K622" s="104">
        <f>ROUND(H622*J622,2)</f>
        <v>0</v>
      </c>
    </row>
    <row r="623" spans="1:11" ht="38.25">
      <c r="A623" s="121" t="s">
        <v>1038</v>
      </c>
      <c r="B623" s="97" t="s">
        <v>62</v>
      </c>
      <c r="C623" s="101"/>
      <c r="D623" s="97" t="s">
        <v>28</v>
      </c>
      <c r="E623" s="97" t="s">
        <v>28</v>
      </c>
      <c r="F623" s="73" t="s">
        <v>98</v>
      </c>
      <c r="G623" s="97" t="s">
        <v>99</v>
      </c>
      <c r="H623" s="120">
        <v>2977.9</v>
      </c>
      <c r="I623" s="188"/>
      <c r="J623" s="103">
        <f>ROUND(I623*$K$3,2)+I623</f>
        <v>0</v>
      </c>
      <c r="K623" s="104">
        <f>ROUND(H623*J623,2)</f>
        <v>0</v>
      </c>
    </row>
    <row r="624" spans="1:11" ht="25.5">
      <c r="A624" s="121" t="s">
        <v>1039</v>
      </c>
      <c r="B624" s="97" t="s">
        <v>62</v>
      </c>
      <c r="C624" s="101"/>
      <c r="D624" s="97" t="s">
        <v>28</v>
      </c>
      <c r="E624" s="97" t="s">
        <v>28</v>
      </c>
      <c r="F624" s="102" t="s">
        <v>153</v>
      </c>
      <c r="G624" s="97" t="s">
        <v>96</v>
      </c>
      <c r="H624" s="120">
        <v>297.79000000000002</v>
      </c>
      <c r="I624" s="188"/>
      <c r="J624" s="103">
        <f>ROUND(I624*$K$3,2)+I624</f>
        <v>0</v>
      </c>
      <c r="K624" s="104">
        <f>ROUND(H624*J624,2)</f>
        <v>0</v>
      </c>
    </row>
    <row r="625" spans="1:11">
      <c r="A625" s="222" t="s">
        <v>1040</v>
      </c>
      <c r="B625" s="223"/>
      <c r="C625" s="224"/>
      <c r="D625" s="223"/>
      <c r="E625" s="223"/>
      <c r="F625" s="225" t="s">
        <v>186</v>
      </c>
      <c r="G625" s="223"/>
      <c r="H625" s="226" t="s">
        <v>110</v>
      </c>
      <c r="I625" s="227"/>
      <c r="J625" s="228"/>
      <c r="K625" s="229">
        <f>SUBTOTAL(9,K626)</f>
        <v>0</v>
      </c>
    </row>
    <row r="626" spans="1:11">
      <c r="A626" s="115" t="s">
        <v>1041</v>
      </c>
      <c r="B626" s="71" t="s">
        <v>47</v>
      </c>
      <c r="C626" s="98"/>
      <c r="D626" s="71" t="s">
        <v>28</v>
      </c>
      <c r="E626" s="71" t="s">
        <v>28</v>
      </c>
      <c r="F626" s="73" t="s">
        <v>384</v>
      </c>
      <c r="G626" s="71" t="s">
        <v>49</v>
      </c>
      <c r="H626" s="105">
        <v>846</v>
      </c>
      <c r="I626" s="187"/>
      <c r="J626" s="75">
        <f>ROUND(I626*$K$3,2)+I626</f>
        <v>0</v>
      </c>
      <c r="K626" s="76">
        <f>ROUND(H626*J626,2)</f>
        <v>0</v>
      </c>
    </row>
    <row r="627" spans="1:11">
      <c r="A627" s="216" t="s">
        <v>13</v>
      </c>
      <c r="B627" s="217"/>
      <c r="C627" s="217"/>
      <c r="D627" s="217"/>
      <c r="E627" s="217"/>
      <c r="F627" s="218" t="s">
        <v>1042</v>
      </c>
      <c r="G627" s="217"/>
      <c r="H627" s="78"/>
      <c r="I627" s="219"/>
      <c r="J627" s="220"/>
      <c r="K627" s="221">
        <f>SUBTOTAL(9,K628:K636)</f>
        <v>0</v>
      </c>
    </row>
    <row r="628" spans="1:11">
      <c r="A628" s="222" t="s">
        <v>1043</v>
      </c>
      <c r="B628" s="223"/>
      <c r="C628" s="224"/>
      <c r="D628" s="223"/>
      <c r="E628" s="223"/>
      <c r="F628" s="225" t="s">
        <v>158</v>
      </c>
      <c r="G628" s="223"/>
      <c r="H628" s="226"/>
      <c r="I628" s="227"/>
      <c r="J628" s="228"/>
      <c r="K628" s="229">
        <f>SUBTOTAL(9,K629:K630)</f>
        <v>0</v>
      </c>
    </row>
    <row r="629" spans="1:11" ht="38.25">
      <c r="A629" s="115" t="s">
        <v>1044</v>
      </c>
      <c r="B629" s="71" t="s">
        <v>62</v>
      </c>
      <c r="C629" s="116"/>
      <c r="D629" s="71" t="s">
        <v>28</v>
      </c>
      <c r="E629" s="71" t="s">
        <v>28</v>
      </c>
      <c r="F629" s="73" t="s">
        <v>1045</v>
      </c>
      <c r="G629" s="71" t="s">
        <v>49</v>
      </c>
      <c r="H629" s="105">
        <v>318</v>
      </c>
      <c r="I629" s="187"/>
      <c r="J629" s="75">
        <f>ROUND(I629*$K$3,2)+I629</f>
        <v>0</v>
      </c>
      <c r="K629" s="76">
        <f>ROUND(H629*J629,2)</f>
        <v>0</v>
      </c>
    </row>
    <row r="630" spans="1:11" ht="51">
      <c r="A630" s="115" t="s">
        <v>1046</v>
      </c>
      <c r="B630" s="97" t="s">
        <v>47</v>
      </c>
      <c r="C630" s="116"/>
      <c r="D630" s="71" t="s">
        <v>28</v>
      </c>
      <c r="E630" s="71" t="s">
        <v>28</v>
      </c>
      <c r="F630" s="73" t="s">
        <v>390</v>
      </c>
      <c r="G630" s="71" t="s">
        <v>49</v>
      </c>
      <c r="H630" s="141">
        <v>318</v>
      </c>
      <c r="I630" s="189"/>
      <c r="J630" s="75">
        <f>ROUND(I630*$K$3,2)+I630</f>
        <v>0</v>
      </c>
      <c r="K630" s="76">
        <f>ROUND(H630*J630,2)</f>
        <v>0</v>
      </c>
    </row>
    <row r="631" spans="1:11">
      <c r="A631" s="222" t="s">
        <v>1047</v>
      </c>
      <c r="B631" s="223"/>
      <c r="C631" s="224"/>
      <c r="D631" s="223"/>
      <c r="E631" s="223"/>
      <c r="F631" s="225" t="s">
        <v>392</v>
      </c>
      <c r="G631" s="223"/>
      <c r="H631" s="226"/>
      <c r="I631" s="227"/>
      <c r="J631" s="228"/>
      <c r="K631" s="229">
        <f>SUBTOTAL(9,K632:K634)</f>
        <v>0</v>
      </c>
    </row>
    <row r="632" spans="1:11" ht="51">
      <c r="A632" s="122" t="s">
        <v>1048</v>
      </c>
      <c r="B632" s="97" t="s">
        <v>62</v>
      </c>
      <c r="C632" s="98"/>
      <c r="D632" s="71" t="s">
        <v>28</v>
      </c>
      <c r="E632" s="71" t="s">
        <v>28</v>
      </c>
      <c r="F632" s="73" t="s">
        <v>394</v>
      </c>
      <c r="G632" s="98" t="s">
        <v>49</v>
      </c>
      <c r="H632" s="142">
        <v>318</v>
      </c>
      <c r="I632" s="189"/>
      <c r="J632" s="75">
        <f>ROUND(I632*$K$3,2)+I632</f>
        <v>0</v>
      </c>
      <c r="K632" s="76">
        <f>ROUND(H632*J632,2)</f>
        <v>0</v>
      </c>
    </row>
    <row r="633" spans="1:11">
      <c r="A633" s="122" t="s">
        <v>1049</v>
      </c>
      <c r="B633" s="71" t="s">
        <v>47</v>
      </c>
      <c r="C633" s="124"/>
      <c r="D633" s="71" t="s">
        <v>28</v>
      </c>
      <c r="E633" s="71" t="s">
        <v>28</v>
      </c>
      <c r="F633" s="73" t="s">
        <v>359</v>
      </c>
      <c r="G633" s="71" t="s">
        <v>96</v>
      </c>
      <c r="H633" s="123">
        <v>34.32</v>
      </c>
      <c r="I633" s="187"/>
      <c r="J633" s="75">
        <f>ROUND(I633*$K$3,2)+I633</f>
        <v>0</v>
      </c>
      <c r="K633" s="76">
        <f>ROUND(H633*J633,2)</f>
        <v>0</v>
      </c>
    </row>
    <row r="634" spans="1:11" ht="51">
      <c r="A634" s="122" t="s">
        <v>1050</v>
      </c>
      <c r="B634" s="71" t="s">
        <v>47</v>
      </c>
      <c r="C634" s="72"/>
      <c r="D634" s="71" t="s">
        <v>28</v>
      </c>
      <c r="E634" s="71" t="s">
        <v>28</v>
      </c>
      <c r="F634" s="73" t="s">
        <v>397</v>
      </c>
      <c r="G634" s="71" t="s">
        <v>96</v>
      </c>
      <c r="H634" s="123">
        <v>34.32</v>
      </c>
      <c r="I634" s="187"/>
      <c r="J634" s="75">
        <f>ROUND(I634*$K$3,2)+I634</f>
        <v>0</v>
      </c>
      <c r="K634" s="76">
        <f>ROUND(H634*J634,2)</f>
        <v>0</v>
      </c>
    </row>
    <row r="635" spans="1:11">
      <c r="A635" s="222" t="s">
        <v>1051</v>
      </c>
      <c r="B635" s="223"/>
      <c r="C635" s="224"/>
      <c r="D635" s="223"/>
      <c r="E635" s="223"/>
      <c r="F635" s="225" t="s">
        <v>272</v>
      </c>
      <c r="G635" s="223"/>
      <c r="H635" s="226"/>
      <c r="I635" s="227"/>
      <c r="J635" s="228"/>
      <c r="K635" s="229">
        <f>SUBTOTAL(9,K636:K636)</f>
        <v>0</v>
      </c>
    </row>
    <row r="636" spans="1:11">
      <c r="A636" s="115" t="s">
        <v>1052</v>
      </c>
      <c r="B636" s="116" t="s">
        <v>47</v>
      </c>
      <c r="C636" s="72"/>
      <c r="D636" s="71" t="s">
        <v>28</v>
      </c>
      <c r="E636" s="71" t="s">
        <v>28</v>
      </c>
      <c r="F636" s="73" t="s">
        <v>376</v>
      </c>
      <c r="G636" s="98" t="s">
        <v>67</v>
      </c>
      <c r="H636" s="105">
        <v>3180</v>
      </c>
      <c r="I636" s="191"/>
      <c r="J636" s="75">
        <f>ROUND(I636*$K$3,2)+I636</f>
        <v>0</v>
      </c>
      <c r="K636" s="76">
        <f>ROUND(H636*J636,2)</f>
        <v>0</v>
      </c>
    </row>
    <row r="637" spans="1:11">
      <c r="A637" s="216" t="s">
        <v>14</v>
      </c>
      <c r="B637" s="217"/>
      <c r="C637" s="217"/>
      <c r="D637" s="217"/>
      <c r="E637" s="217"/>
      <c r="F637" s="218" t="s">
        <v>1053</v>
      </c>
      <c r="G637" s="217"/>
      <c r="H637" s="78"/>
      <c r="I637" s="219"/>
      <c r="J637" s="220"/>
      <c r="K637" s="221">
        <f>SUBTOTAL(9,K638:K687)</f>
        <v>0</v>
      </c>
    </row>
    <row r="638" spans="1:11">
      <c r="A638" s="222" t="s">
        <v>1054</v>
      </c>
      <c r="B638" s="223"/>
      <c r="C638" s="224"/>
      <c r="D638" s="223"/>
      <c r="E638" s="223"/>
      <c r="F638" s="225" t="s">
        <v>60</v>
      </c>
      <c r="G638" s="223"/>
      <c r="H638" s="226"/>
      <c r="I638" s="227"/>
      <c r="J638" s="228"/>
      <c r="K638" s="229">
        <f>SUBTOTAL(9,K639:K640)</f>
        <v>0</v>
      </c>
    </row>
    <row r="639" spans="1:11" ht="25.5">
      <c r="A639" s="115" t="s">
        <v>1055</v>
      </c>
      <c r="B639" s="71" t="s">
        <v>47</v>
      </c>
      <c r="C639" s="71"/>
      <c r="D639" s="71" t="s">
        <v>28</v>
      </c>
      <c r="E639" s="71" t="s">
        <v>28</v>
      </c>
      <c r="F639" s="126" t="s">
        <v>821</v>
      </c>
      <c r="G639" s="98" t="s">
        <v>67</v>
      </c>
      <c r="H639" s="105">
        <v>248</v>
      </c>
      <c r="I639" s="187"/>
      <c r="J639" s="75">
        <f>ROUND(I639*$K$3,2)+I639</f>
        <v>0</v>
      </c>
      <c r="K639" s="76">
        <f>ROUND(H639*J639,2)</f>
        <v>0</v>
      </c>
    </row>
    <row r="640" spans="1:11" ht="25.5">
      <c r="A640" s="115" t="s">
        <v>1056</v>
      </c>
      <c r="B640" s="71" t="s">
        <v>47</v>
      </c>
      <c r="C640" s="111"/>
      <c r="D640" s="71" t="s">
        <v>28</v>
      </c>
      <c r="E640" s="71" t="s">
        <v>28</v>
      </c>
      <c r="F640" s="73" t="s">
        <v>823</v>
      </c>
      <c r="G640" s="98" t="s">
        <v>67</v>
      </c>
      <c r="H640" s="105">
        <v>248</v>
      </c>
      <c r="I640" s="188"/>
      <c r="J640" s="75">
        <f>ROUND(I640*$K$3,2)+I640</f>
        <v>0</v>
      </c>
      <c r="K640" s="76">
        <f>ROUND(H640*J640,2)</f>
        <v>0</v>
      </c>
    </row>
    <row r="641" spans="1:11">
      <c r="A641" s="222" t="s">
        <v>1057</v>
      </c>
      <c r="B641" s="223"/>
      <c r="C641" s="224"/>
      <c r="D641" s="223"/>
      <c r="E641" s="223"/>
      <c r="F641" s="225" t="s">
        <v>118</v>
      </c>
      <c r="G641" s="223"/>
      <c r="H641" s="226"/>
      <c r="I641" s="227"/>
      <c r="J641" s="228"/>
      <c r="K641" s="229">
        <f>SUBTOTAL(9,K642:K646)</f>
        <v>0</v>
      </c>
    </row>
    <row r="642" spans="1:11" ht="25.5">
      <c r="A642" s="121" t="s">
        <v>1058</v>
      </c>
      <c r="B642" s="97" t="s">
        <v>47</v>
      </c>
      <c r="C642" s="101"/>
      <c r="D642" s="97" t="s">
        <v>28</v>
      </c>
      <c r="E642" s="97" t="s">
        <v>28</v>
      </c>
      <c r="F642" s="102" t="s">
        <v>120</v>
      </c>
      <c r="G642" s="97" t="s">
        <v>67</v>
      </c>
      <c r="H642" s="120">
        <v>248</v>
      </c>
      <c r="I642" s="189"/>
      <c r="J642" s="103">
        <f>ROUND(I642*$K$3,2)+I642</f>
        <v>0</v>
      </c>
      <c r="K642" s="104">
        <f>ROUND(H642*J642,2)</f>
        <v>0</v>
      </c>
    </row>
    <row r="643" spans="1:11">
      <c r="A643" s="121" t="s">
        <v>1059</v>
      </c>
      <c r="B643" s="109" t="s">
        <v>62</v>
      </c>
      <c r="C643" s="101"/>
      <c r="D643" s="97" t="s">
        <v>28</v>
      </c>
      <c r="E643" s="97" t="s">
        <v>28</v>
      </c>
      <c r="F643" s="102" t="s">
        <v>122</v>
      </c>
      <c r="G643" s="97" t="s">
        <v>67</v>
      </c>
      <c r="H643" s="120">
        <v>248</v>
      </c>
      <c r="I643" s="189"/>
      <c r="J643" s="103">
        <f>ROUND(I643*$K$3,2)+I643</f>
        <v>0</v>
      </c>
      <c r="K643" s="104">
        <f>ROUND(H643*J643,2)</f>
        <v>0</v>
      </c>
    </row>
    <row r="644" spans="1:11" ht="25.5">
      <c r="A644" s="121" t="s">
        <v>1060</v>
      </c>
      <c r="B644" s="97" t="s">
        <v>47</v>
      </c>
      <c r="C644" s="101"/>
      <c r="D644" s="97" t="s">
        <v>28</v>
      </c>
      <c r="E644" s="97" t="s">
        <v>28</v>
      </c>
      <c r="F644" s="102" t="s">
        <v>124</v>
      </c>
      <c r="G644" s="97" t="s">
        <v>67</v>
      </c>
      <c r="H644" s="143">
        <v>496</v>
      </c>
      <c r="I644" s="189"/>
      <c r="J644" s="103">
        <f>ROUND(I644*$K$3,2)+I644</f>
        <v>0</v>
      </c>
      <c r="K644" s="104">
        <f>ROUND(H644*J644,2)</f>
        <v>0</v>
      </c>
    </row>
    <row r="645" spans="1:11">
      <c r="A645" s="121" t="s">
        <v>1061</v>
      </c>
      <c r="B645" s="109" t="s">
        <v>62</v>
      </c>
      <c r="C645" s="101"/>
      <c r="D645" s="97" t="s">
        <v>28</v>
      </c>
      <c r="E645" s="97" t="s">
        <v>28</v>
      </c>
      <c r="F645" s="102" t="s">
        <v>126</v>
      </c>
      <c r="G645" s="97" t="s">
        <v>64</v>
      </c>
      <c r="H645" s="120">
        <v>11.52</v>
      </c>
      <c r="I645" s="189"/>
      <c r="J645" s="103">
        <f>ROUND(I645*$K$3,2)+I645</f>
        <v>0</v>
      </c>
      <c r="K645" s="104">
        <f>ROUND(H645*J645,2)</f>
        <v>0</v>
      </c>
    </row>
    <row r="646" spans="1:11">
      <c r="A646" s="121" t="s">
        <v>1062</v>
      </c>
      <c r="B646" s="97" t="s">
        <v>62</v>
      </c>
      <c r="C646" s="109"/>
      <c r="D646" s="97" t="s">
        <v>28</v>
      </c>
      <c r="E646" s="97" t="s">
        <v>28</v>
      </c>
      <c r="F646" s="102" t="s">
        <v>128</v>
      </c>
      <c r="G646" s="97" t="s">
        <v>64</v>
      </c>
      <c r="H646" s="120">
        <v>80</v>
      </c>
      <c r="I646" s="189"/>
      <c r="J646" s="103">
        <f>ROUND(I646*$K$3,2)+I646</f>
        <v>0</v>
      </c>
      <c r="K646" s="104">
        <f>ROUND(H646*J646,2)</f>
        <v>0</v>
      </c>
    </row>
    <row r="647" spans="1:11">
      <c r="A647" s="222" t="s">
        <v>1063</v>
      </c>
      <c r="B647" s="223"/>
      <c r="C647" s="224"/>
      <c r="D647" s="223"/>
      <c r="E647" s="223"/>
      <c r="F647" s="225" t="s">
        <v>130</v>
      </c>
      <c r="G647" s="223"/>
      <c r="H647" s="226"/>
      <c r="I647" s="227"/>
      <c r="J647" s="228"/>
      <c r="K647" s="229">
        <f>SUBTOTAL(9,K648:K653)</f>
        <v>0</v>
      </c>
    </row>
    <row r="648" spans="1:11">
      <c r="A648" s="115" t="s">
        <v>1064</v>
      </c>
      <c r="B648" s="71" t="s">
        <v>62</v>
      </c>
      <c r="C648" s="98"/>
      <c r="D648" s="71" t="s">
        <v>28</v>
      </c>
      <c r="E648" s="71" t="s">
        <v>28</v>
      </c>
      <c r="F648" s="73" t="s">
        <v>418</v>
      </c>
      <c r="G648" s="71" t="s">
        <v>96</v>
      </c>
      <c r="H648" s="137">
        <v>34.92</v>
      </c>
      <c r="I648" s="188"/>
      <c r="J648" s="75">
        <f t="shared" ref="J648:J653" si="67">ROUND(I648*$K$3,2)+I648</f>
        <v>0</v>
      </c>
      <c r="K648" s="76">
        <f t="shared" ref="K648:K653" si="68">ROUND(H648*J648,2)</f>
        <v>0</v>
      </c>
    </row>
    <row r="649" spans="1:11" ht="38.25">
      <c r="A649" s="115" t="s">
        <v>1065</v>
      </c>
      <c r="B649" s="71" t="s">
        <v>62</v>
      </c>
      <c r="C649" s="72"/>
      <c r="D649" s="71" t="s">
        <v>28</v>
      </c>
      <c r="E649" s="71" t="s">
        <v>28</v>
      </c>
      <c r="F649" s="73" t="s">
        <v>134</v>
      </c>
      <c r="G649" s="71" t="s">
        <v>96</v>
      </c>
      <c r="H649" s="137">
        <v>314.26</v>
      </c>
      <c r="I649" s="188"/>
      <c r="J649" s="75">
        <f t="shared" si="67"/>
        <v>0</v>
      </c>
      <c r="K649" s="76">
        <f t="shared" si="68"/>
        <v>0</v>
      </c>
    </row>
    <row r="650" spans="1:11" ht="25.5">
      <c r="A650" s="115" t="s">
        <v>1066</v>
      </c>
      <c r="B650" s="71" t="s">
        <v>47</v>
      </c>
      <c r="C650" s="98"/>
      <c r="D650" s="71" t="s">
        <v>28</v>
      </c>
      <c r="E650" s="71" t="s">
        <v>28</v>
      </c>
      <c r="F650" s="126" t="s">
        <v>140</v>
      </c>
      <c r="G650" s="71" t="s">
        <v>96</v>
      </c>
      <c r="H650" s="137">
        <v>73.14</v>
      </c>
      <c r="I650" s="188"/>
      <c r="J650" s="75">
        <f t="shared" si="67"/>
        <v>0</v>
      </c>
      <c r="K650" s="76">
        <f t="shared" si="68"/>
        <v>0</v>
      </c>
    </row>
    <row r="651" spans="1:11" ht="63.75">
      <c r="A651" s="115" t="s">
        <v>1067</v>
      </c>
      <c r="B651" s="71" t="s">
        <v>47</v>
      </c>
      <c r="C651" s="72"/>
      <c r="D651" s="71" t="s">
        <v>28</v>
      </c>
      <c r="E651" s="71" t="s">
        <v>28</v>
      </c>
      <c r="F651" s="126" t="s">
        <v>142</v>
      </c>
      <c r="G651" s="71" t="s">
        <v>96</v>
      </c>
      <c r="H651" s="137">
        <v>109.72</v>
      </c>
      <c r="I651" s="188"/>
      <c r="J651" s="75">
        <f t="shared" si="67"/>
        <v>0</v>
      </c>
      <c r="K651" s="76">
        <f t="shared" si="68"/>
        <v>0</v>
      </c>
    </row>
    <row r="652" spans="1:11">
      <c r="A652" s="115" t="s">
        <v>1068</v>
      </c>
      <c r="B652" s="71" t="s">
        <v>47</v>
      </c>
      <c r="C652" s="111"/>
      <c r="D652" s="71" t="s">
        <v>28</v>
      </c>
      <c r="E652" s="71" t="s">
        <v>28</v>
      </c>
      <c r="F652" s="126" t="s">
        <v>838</v>
      </c>
      <c r="G652" s="71" t="s">
        <v>96</v>
      </c>
      <c r="H652" s="137">
        <v>99.2</v>
      </c>
      <c r="I652" s="188"/>
      <c r="J652" s="75">
        <f t="shared" si="67"/>
        <v>0</v>
      </c>
      <c r="K652" s="76">
        <f t="shared" si="68"/>
        <v>0</v>
      </c>
    </row>
    <row r="653" spans="1:11" ht="38.25">
      <c r="A653" s="115" t="s">
        <v>1069</v>
      </c>
      <c r="B653" s="71" t="s">
        <v>62</v>
      </c>
      <c r="C653" s="98"/>
      <c r="D653" s="71" t="s">
        <v>28</v>
      </c>
      <c r="E653" s="71" t="s">
        <v>28</v>
      </c>
      <c r="F653" s="126" t="s">
        <v>146</v>
      </c>
      <c r="G653" s="71" t="s">
        <v>64</v>
      </c>
      <c r="H653" s="137">
        <v>198.4</v>
      </c>
      <c r="I653" s="188"/>
      <c r="J653" s="75">
        <f t="shared" si="67"/>
        <v>0</v>
      </c>
      <c r="K653" s="76">
        <f t="shared" si="68"/>
        <v>0</v>
      </c>
    </row>
    <row r="654" spans="1:11">
      <c r="A654" s="222" t="s">
        <v>1070</v>
      </c>
      <c r="B654" s="223"/>
      <c r="C654" s="224"/>
      <c r="D654" s="223"/>
      <c r="E654" s="223"/>
      <c r="F654" s="225" t="s">
        <v>148</v>
      </c>
      <c r="G654" s="223"/>
      <c r="H654" s="226"/>
      <c r="I654" s="227"/>
      <c r="J654" s="228"/>
      <c r="K654" s="229">
        <f>SUBTOTAL(9,K655:K659)</f>
        <v>0</v>
      </c>
    </row>
    <row r="655" spans="1:11" ht="25.5">
      <c r="A655" s="115" t="s">
        <v>1071</v>
      </c>
      <c r="B655" s="71" t="s">
        <v>62</v>
      </c>
      <c r="C655" s="111"/>
      <c r="D655" s="71" t="s">
        <v>28</v>
      </c>
      <c r="E655" s="71" t="s">
        <v>28</v>
      </c>
      <c r="F655" s="73" t="s">
        <v>150</v>
      </c>
      <c r="G655" s="71" t="s">
        <v>96</v>
      </c>
      <c r="H655" s="105">
        <v>332.65</v>
      </c>
      <c r="I655" s="188"/>
      <c r="J655" s="75">
        <f>ROUND(I655*$K$3,2)+I655</f>
        <v>0</v>
      </c>
      <c r="K655" s="76">
        <f>ROUND(H655*J655,2)</f>
        <v>0</v>
      </c>
    </row>
    <row r="656" spans="1:11" ht="38.25">
      <c r="A656" s="115" t="s">
        <v>1072</v>
      </c>
      <c r="B656" s="97" t="s">
        <v>62</v>
      </c>
      <c r="C656" s="101"/>
      <c r="D656" s="97" t="s">
        <v>28</v>
      </c>
      <c r="E656" s="97" t="s">
        <v>28</v>
      </c>
      <c r="F656" s="73" t="s">
        <v>98</v>
      </c>
      <c r="G656" s="97" t="s">
        <v>99</v>
      </c>
      <c r="H656" s="120">
        <v>4989.75</v>
      </c>
      <c r="I656" s="188"/>
      <c r="J656" s="103">
        <f>ROUND(I656*$K$3,2)+I656</f>
        <v>0</v>
      </c>
      <c r="K656" s="104">
        <f>ROUND(H656*J656,2)</f>
        <v>0</v>
      </c>
    </row>
    <row r="657" spans="1:11" ht="25.5">
      <c r="A657" s="115" t="s">
        <v>1073</v>
      </c>
      <c r="B657" s="97" t="s">
        <v>62</v>
      </c>
      <c r="C657" s="109"/>
      <c r="D657" s="97" t="s">
        <v>28</v>
      </c>
      <c r="E657" s="97" t="s">
        <v>28</v>
      </c>
      <c r="F657" s="102" t="s">
        <v>153</v>
      </c>
      <c r="G657" s="97" t="s">
        <v>96</v>
      </c>
      <c r="H657" s="120">
        <v>332.65</v>
      </c>
      <c r="I657" s="188"/>
      <c r="J657" s="103">
        <f>ROUND(I657*$K$3,2)+I657</f>
        <v>0</v>
      </c>
      <c r="K657" s="104">
        <f>ROUND(H657*J657,2)</f>
        <v>0</v>
      </c>
    </row>
    <row r="658" spans="1:11" ht="38.25">
      <c r="A658" s="115" t="s">
        <v>1074</v>
      </c>
      <c r="B658" s="97" t="s">
        <v>62</v>
      </c>
      <c r="C658" s="101"/>
      <c r="D658" s="97" t="s">
        <v>28</v>
      </c>
      <c r="E658" s="97" t="s">
        <v>28</v>
      </c>
      <c r="F658" s="102" t="s">
        <v>155</v>
      </c>
      <c r="G658" s="97" t="s">
        <v>96</v>
      </c>
      <c r="H658" s="120">
        <v>99.2</v>
      </c>
      <c r="I658" s="188"/>
      <c r="J658" s="103">
        <f>ROUND(I658*$K$3,2)+I658</f>
        <v>0</v>
      </c>
      <c r="K658" s="104">
        <f>ROUND(H658*J658,2)</f>
        <v>0</v>
      </c>
    </row>
    <row r="659" spans="1:11" ht="38.25">
      <c r="A659" s="115" t="s">
        <v>1075</v>
      </c>
      <c r="B659" s="97" t="s">
        <v>62</v>
      </c>
      <c r="C659" s="101"/>
      <c r="D659" s="97" t="s">
        <v>28</v>
      </c>
      <c r="E659" s="97" t="s">
        <v>28</v>
      </c>
      <c r="F659" s="73" t="s">
        <v>98</v>
      </c>
      <c r="G659" s="97" t="s">
        <v>99</v>
      </c>
      <c r="H659" s="120">
        <v>1488</v>
      </c>
      <c r="I659" s="188"/>
      <c r="J659" s="103">
        <f>ROUND(I659*$K$3,2)+I659</f>
        <v>0</v>
      </c>
      <c r="K659" s="104">
        <f>ROUND(H659*J659,2)</f>
        <v>0</v>
      </c>
    </row>
    <row r="660" spans="1:11">
      <c r="A660" s="222" t="s">
        <v>1076</v>
      </c>
      <c r="B660" s="223"/>
      <c r="C660" s="224"/>
      <c r="D660" s="223"/>
      <c r="E660" s="223"/>
      <c r="F660" s="225" t="s">
        <v>1077</v>
      </c>
      <c r="G660" s="223"/>
      <c r="H660" s="226"/>
      <c r="I660" s="227"/>
      <c r="J660" s="228"/>
      <c r="K660" s="229">
        <f>SUBTOTAL(9,K661)</f>
        <v>0</v>
      </c>
    </row>
    <row r="661" spans="1:11" ht="63.75">
      <c r="A661" s="115" t="s">
        <v>1078</v>
      </c>
      <c r="B661" s="71" t="s">
        <v>47</v>
      </c>
      <c r="C661" s="72"/>
      <c r="D661" s="71" t="s">
        <v>28</v>
      </c>
      <c r="E661" s="71" t="s">
        <v>28</v>
      </c>
      <c r="F661" s="73" t="s">
        <v>848</v>
      </c>
      <c r="G661" s="71" t="s">
        <v>96</v>
      </c>
      <c r="H661" s="105">
        <v>0.48</v>
      </c>
      <c r="I661" s="187"/>
      <c r="J661" s="75">
        <f>ROUND(I661*$K$3,2)+I661</f>
        <v>0</v>
      </c>
      <c r="K661" s="76">
        <f>ROUND(H661*J661,2)</f>
        <v>0</v>
      </c>
    </row>
    <row r="662" spans="1:11">
      <c r="A662" s="222" t="s">
        <v>1079</v>
      </c>
      <c r="B662" s="223"/>
      <c r="C662" s="224"/>
      <c r="D662" s="223"/>
      <c r="E662" s="223"/>
      <c r="F662" s="225" t="s">
        <v>186</v>
      </c>
      <c r="G662" s="223"/>
      <c r="H662" s="226"/>
      <c r="I662" s="227"/>
      <c r="J662" s="228"/>
      <c r="K662" s="229">
        <f>SUBTOTAL(9,K663:K665)</f>
        <v>0</v>
      </c>
    </row>
    <row r="663" spans="1:11">
      <c r="A663" s="115" t="s">
        <v>1080</v>
      </c>
      <c r="B663" s="71" t="s">
        <v>47</v>
      </c>
      <c r="C663" s="111"/>
      <c r="D663" s="71" t="s">
        <v>28</v>
      </c>
      <c r="E663" s="71" t="s">
        <v>28</v>
      </c>
      <c r="F663" s="73" t="s">
        <v>188</v>
      </c>
      <c r="G663" s="71" t="s">
        <v>64</v>
      </c>
      <c r="H663" s="105">
        <v>523.78</v>
      </c>
      <c r="I663" s="188"/>
      <c r="J663" s="75">
        <f>ROUND(I663*$K$3,2)+I663</f>
        <v>0</v>
      </c>
      <c r="K663" s="76">
        <f>ROUND(H663*J663,2)</f>
        <v>0</v>
      </c>
    </row>
    <row r="664" spans="1:11">
      <c r="A664" s="115" t="s">
        <v>1081</v>
      </c>
      <c r="B664" s="71" t="s">
        <v>62</v>
      </c>
      <c r="C664" s="111"/>
      <c r="D664" s="71" t="s">
        <v>28</v>
      </c>
      <c r="E664" s="71" t="s">
        <v>28</v>
      </c>
      <c r="F664" s="73" t="s">
        <v>192</v>
      </c>
      <c r="G664" s="71" t="s">
        <v>193</v>
      </c>
      <c r="H664" s="105">
        <v>24.8</v>
      </c>
      <c r="I664" s="189"/>
      <c r="J664" s="75">
        <f>ROUND(I664*$K$3,2)+I664</f>
        <v>0</v>
      </c>
      <c r="K664" s="76">
        <f>ROUND(H664*J664,2)</f>
        <v>0</v>
      </c>
    </row>
    <row r="665" spans="1:11" ht="25.5">
      <c r="A665" s="115" t="s">
        <v>1082</v>
      </c>
      <c r="B665" s="97" t="s">
        <v>47</v>
      </c>
      <c r="C665" s="101"/>
      <c r="D665" s="97" t="s">
        <v>28</v>
      </c>
      <c r="E665" s="97" t="s">
        <v>28</v>
      </c>
      <c r="F665" s="102" t="s">
        <v>195</v>
      </c>
      <c r="G665" s="109" t="s">
        <v>67</v>
      </c>
      <c r="H665" s="120">
        <v>22.32</v>
      </c>
      <c r="I665" s="189"/>
      <c r="J665" s="103">
        <f>ROUND(I665*$K$3,2)+I665</f>
        <v>0</v>
      </c>
      <c r="K665" s="104">
        <f>ROUND(H665*J665,2)</f>
        <v>0</v>
      </c>
    </row>
    <row r="666" spans="1:11">
      <c r="A666" s="222" t="s">
        <v>1083</v>
      </c>
      <c r="B666" s="223"/>
      <c r="C666" s="224"/>
      <c r="D666" s="223"/>
      <c r="E666" s="223"/>
      <c r="F666" s="225" t="s">
        <v>857</v>
      </c>
      <c r="G666" s="223"/>
      <c r="H666" s="226"/>
      <c r="I666" s="227"/>
      <c r="J666" s="228"/>
      <c r="K666" s="229">
        <f>SUBTOTAL(9,K667:K669)</f>
        <v>0</v>
      </c>
    </row>
    <row r="667" spans="1:11" ht="25.5">
      <c r="A667" s="144" t="s">
        <v>1084</v>
      </c>
      <c r="B667" s="98" t="s">
        <v>335</v>
      </c>
      <c r="C667" s="118"/>
      <c r="D667" s="71" t="s">
        <v>28</v>
      </c>
      <c r="E667" s="71" t="s">
        <v>30</v>
      </c>
      <c r="F667" s="73" t="s">
        <v>1085</v>
      </c>
      <c r="G667" s="98" t="s">
        <v>67</v>
      </c>
      <c r="H667" s="137">
        <v>248</v>
      </c>
      <c r="I667" s="189"/>
      <c r="J667" s="75">
        <f>ROUND(I667*$K$3,2)+I667</f>
        <v>0</v>
      </c>
      <c r="K667" s="76">
        <f>ROUND(H667*J667,2)</f>
        <v>0</v>
      </c>
    </row>
    <row r="668" spans="1:11">
      <c r="A668" s="144" t="s">
        <v>1086</v>
      </c>
      <c r="B668" s="72" t="s">
        <v>214</v>
      </c>
      <c r="C668" s="98"/>
      <c r="D668" s="71" t="s">
        <v>28</v>
      </c>
      <c r="E668" s="71"/>
      <c r="F668" s="73" t="s">
        <v>1087</v>
      </c>
      <c r="G668" s="71" t="s">
        <v>49</v>
      </c>
      <c r="H668" s="137">
        <v>1</v>
      </c>
      <c r="I668" s="189"/>
      <c r="J668" s="75">
        <f>ROUND(I668*$K$3,2)+I668</f>
        <v>0</v>
      </c>
      <c r="K668" s="76">
        <f>ROUND(H668*J668,2)</f>
        <v>0</v>
      </c>
    </row>
    <row r="669" spans="1:11" ht="25.5">
      <c r="A669" s="144" t="s">
        <v>1088</v>
      </c>
      <c r="B669" s="98" t="s">
        <v>335</v>
      </c>
      <c r="C669" s="118"/>
      <c r="D669" s="71" t="s">
        <v>28</v>
      </c>
      <c r="E669" s="71" t="s">
        <v>30</v>
      </c>
      <c r="F669" s="73" t="s">
        <v>1089</v>
      </c>
      <c r="G669" s="71" t="s">
        <v>49</v>
      </c>
      <c r="H669" s="137">
        <v>1</v>
      </c>
      <c r="I669" s="189"/>
      <c r="J669" s="75">
        <f>ROUND(I669*$K$3,2)+I669</f>
        <v>0</v>
      </c>
      <c r="K669" s="76">
        <f>ROUND(H669*J669,2)</f>
        <v>0</v>
      </c>
    </row>
    <row r="670" spans="1:11" ht="25.5">
      <c r="A670" s="222" t="s">
        <v>1090</v>
      </c>
      <c r="B670" s="223"/>
      <c r="C670" s="224"/>
      <c r="D670" s="223"/>
      <c r="E670" s="223"/>
      <c r="F670" s="225" t="s">
        <v>1091</v>
      </c>
      <c r="G670" s="223"/>
      <c r="H670" s="226"/>
      <c r="I670" s="227"/>
      <c r="J670" s="228"/>
      <c r="K670" s="229">
        <f>SUBTOTAL(9,K671:K673)</f>
        <v>0</v>
      </c>
    </row>
    <row r="671" spans="1:11" ht="25.5">
      <c r="A671" s="144" t="s">
        <v>1092</v>
      </c>
      <c r="B671" s="72" t="s">
        <v>348</v>
      </c>
      <c r="C671" s="72"/>
      <c r="D671" s="98" t="s">
        <v>28</v>
      </c>
      <c r="E671" s="98" t="s">
        <v>28</v>
      </c>
      <c r="F671" s="73" t="s">
        <v>1085</v>
      </c>
      <c r="G671" s="98" t="s">
        <v>67</v>
      </c>
      <c r="H671" s="137">
        <v>248</v>
      </c>
      <c r="I671" s="189"/>
      <c r="J671" s="75">
        <f>ROUND(I671*$K$3,2)+I671</f>
        <v>0</v>
      </c>
      <c r="K671" s="76">
        <f>ROUND(H671*J671,2)</f>
        <v>0</v>
      </c>
    </row>
    <row r="672" spans="1:11">
      <c r="A672" s="144" t="s">
        <v>1093</v>
      </c>
      <c r="B672" s="72" t="s">
        <v>348</v>
      </c>
      <c r="C672" s="72"/>
      <c r="D672" s="98" t="s">
        <v>28</v>
      </c>
      <c r="E672" s="98" t="s">
        <v>28</v>
      </c>
      <c r="F672" s="73" t="s">
        <v>1094</v>
      </c>
      <c r="G672" s="71" t="s">
        <v>49</v>
      </c>
      <c r="H672" s="137">
        <v>1</v>
      </c>
      <c r="I672" s="189"/>
      <c r="J672" s="75">
        <f>ROUND(I672*$K$3,2)+I672</f>
        <v>0</v>
      </c>
      <c r="K672" s="76">
        <f>ROUND(H672*J672,2)</f>
        <v>0</v>
      </c>
    </row>
    <row r="673" spans="1:11" ht="25.5">
      <c r="A673" s="144" t="s">
        <v>1095</v>
      </c>
      <c r="B673" s="72" t="s">
        <v>348</v>
      </c>
      <c r="C673" s="72"/>
      <c r="D673" s="98" t="s">
        <v>28</v>
      </c>
      <c r="E673" s="98" t="s">
        <v>28</v>
      </c>
      <c r="F673" s="73" t="s">
        <v>1089</v>
      </c>
      <c r="G673" s="71" t="s">
        <v>49</v>
      </c>
      <c r="H673" s="137">
        <v>1</v>
      </c>
      <c r="I673" s="189"/>
      <c r="J673" s="75">
        <f>ROUND(I673*$K$3,2)+I673</f>
        <v>0</v>
      </c>
      <c r="K673" s="76">
        <f>ROUND(H673*J673,2)</f>
        <v>0</v>
      </c>
    </row>
    <row r="674" spans="1:11" ht="25.5">
      <c r="A674" s="222" t="s">
        <v>1096</v>
      </c>
      <c r="B674" s="223"/>
      <c r="C674" s="224"/>
      <c r="D674" s="223"/>
      <c r="E674" s="223"/>
      <c r="F674" s="225" t="s">
        <v>1097</v>
      </c>
      <c r="G674" s="223"/>
      <c r="H674" s="226"/>
      <c r="I674" s="227"/>
      <c r="J674" s="228"/>
      <c r="K674" s="229">
        <f>SUBTOTAL(9,K675:K676)</f>
        <v>0</v>
      </c>
    </row>
    <row r="675" spans="1:11" ht="25.5">
      <c r="A675" s="115" t="s">
        <v>1098</v>
      </c>
      <c r="B675" s="97" t="s">
        <v>47</v>
      </c>
      <c r="C675" s="72"/>
      <c r="D675" s="71" t="s">
        <v>28</v>
      </c>
      <c r="E675" s="71" t="s">
        <v>28</v>
      </c>
      <c r="F675" s="126" t="s">
        <v>725</v>
      </c>
      <c r="G675" s="71" t="s">
        <v>319</v>
      </c>
      <c r="H675" s="137">
        <v>12.61</v>
      </c>
      <c r="I675" s="191"/>
      <c r="J675" s="75">
        <f>ROUND(I675*$K$3,2)+I675</f>
        <v>0</v>
      </c>
      <c r="K675" s="76">
        <f>ROUND(H675*J675,2)</f>
        <v>0</v>
      </c>
    </row>
    <row r="676" spans="1:11" ht="25.5">
      <c r="A676" s="115" t="s">
        <v>1099</v>
      </c>
      <c r="B676" s="97" t="s">
        <v>47</v>
      </c>
      <c r="C676" s="72"/>
      <c r="D676" s="71" t="s">
        <v>28</v>
      </c>
      <c r="E676" s="71" t="s">
        <v>28</v>
      </c>
      <c r="F676" s="73" t="s">
        <v>727</v>
      </c>
      <c r="G676" s="71" t="s">
        <v>729</v>
      </c>
      <c r="H676" s="105">
        <v>186.99</v>
      </c>
      <c r="I676" s="191"/>
      <c r="J676" s="75">
        <f>ROUND(I676*$K$3,2)+I676</f>
        <v>0</v>
      </c>
      <c r="K676" s="76">
        <f>ROUND(H676*J676,2)</f>
        <v>0</v>
      </c>
    </row>
    <row r="677" spans="1:11">
      <c r="A677" s="222" t="s">
        <v>1100</v>
      </c>
      <c r="B677" s="223"/>
      <c r="C677" s="224"/>
      <c r="D677" s="223"/>
      <c r="E677" s="223"/>
      <c r="F677" s="225" t="s">
        <v>306</v>
      </c>
      <c r="G677" s="223"/>
      <c r="H677" s="226"/>
      <c r="I677" s="227"/>
      <c r="J677" s="228"/>
      <c r="K677" s="229">
        <f>SUBTOTAL(9,K678:K687)</f>
        <v>0</v>
      </c>
    </row>
    <row r="678" spans="1:11" ht="25.5">
      <c r="A678" s="121" t="s">
        <v>1101</v>
      </c>
      <c r="B678" s="109" t="s">
        <v>62</v>
      </c>
      <c r="C678" s="72"/>
      <c r="D678" s="97" t="s">
        <v>28</v>
      </c>
      <c r="E678" s="97" t="s">
        <v>28</v>
      </c>
      <c r="F678" s="102" t="s">
        <v>908</v>
      </c>
      <c r="G678" s="97" t="s">
        <v>64</v>
      </c>
      <c r="H678" s="120">
        <v>9.92</v>
      </c>
      <c r="I678" s="190"/>
      <c r="J678" s="103">
        <f t="shared" ref="J678:J687" si="69">ROUND(I678*$K$3,2)+I678</f>
        <v>0</v>
      </c>
      <c r="K678" s="104">
        <f t="shared" ref="K678:K687" si="70">ROUND(H678*J678,2)</f>
        <v>0</v>
      </c>
    </row>
    <row r="679" spans="1:11" ht="38.25">
      <c r="A679" s="121" t="s">
        <v>1102</v>
      </c>
      <c r="B679" s="97" t="s">
        <v>47</v>
      </c>
      <c r="C679" s="101"/>
      <c r="D679" s="97" t="s">
        <v>28</v>
      </c>
      <c r="E679" s="97" t="s">
        <v>28</v>
      </c>
      <c r="F679" s="102" t="s">
        <v>310</v>
      </c>
      <c r="G679" s="109" t="s">
        <v>64</v>
      </c>
      <c r="H679" s="120">
        <v>198.4</v>
      </c>
      <c r="I679" s="190"/>
      <c r="J679" s="103">
        <f t="shared" si="69"/>
        <v>0</v>
      </c>
      <c r="K679" s="104">
        <f t="shared" si="70"/>
        <v>0</v>
      </c>
    </row>
    <row r="680" spans="1:11">
      <c r="A680" s="121" t="s">
        <v>1103</v>
      </c>
      <c r="B680" s="109" t="s">
        <v>62</v>
      </c>
      <c r="C680" s="101"/>
      <c r="D680" s="97" t="s">
        <v>28</v>
      </c>
      <c r="E680" s="97" t="s">
        <v>28</v>
      </c>
      <c r="F680" s="102" t="s">
        <v>312</v>
      </c>
      <c r="G680" s="109" t="s">
        <v>64</v>
      </c>
      <c r="H680" s="120">
        <v>198.4</v>
      </c>
      <c r="I680" s="190"/>
      <c r="J680" s="103">
        <f>ROUND(I680*$K$3,2)+I680</f>
        <v>0</v>
      </c>
      <c r="K680" s="104">
        <f>ROUND(H680*J680,2)</f>
        <v>0</v>
      </c>
    </row>
    <row r="681" spans="1:11" ht="25.5">
      <c r="A681" s="121" t="s">
        <v>1104</v>
      </c>
      <c r="B681" s="109" t="s">
        <v>62</v>
      </c>
      <c r="C681" s="101"/>
      <c r="D681" s="97" t="s">
        <v>28</v>
      </c>
      <c r="E681" s="97" t="s">
        <v>28</v>
      </c>
      <c r="F681" s="102" t="s">
        <v>813</v>
      </c>
      <c r="G681" s="109" t="s">
        <v>64</v>
      </c>
      <c r="H681" s="120">
        <v>198.4</v>
      </c>
      <c r="I681" s="190"/>
      <c r="J681" s="103">
        <f>ROUND(I681*$K$3,2)+I681</f>
        <v>0</v>
      </c>
      <c r="K681" s="104">
        <f>ROUND(H681*J681,2)</f>
        <v>0</v>
      </c>
    </row>
    <row r="682" spans="1:11" ht="38.25">
      <c r="A682" s="121" t="s">
        <v>1105</v>
      </c>
      <c r="B682" s="97" t="s">
        <v>47</v>
      </c>
      <c r="C682" s="101"/>
      <c r="D682" s="97" t="s">
        <v>28</v>
      </c>
      <c r="E682" s="97" t="s">
        <v>28</v>
      </c>
      <c r="F682" s="102" t="s">
        <v>811</v>
      </c>
      <c r="G682" s="97" t="s">
        <v>96</v>
      </c>
      <c r="H682" s="120">
        <v>39.68</v>
      </c>
      <c r="I682" s="192"/>
      <c r="J682" s="103">
        <f>ROUND(I682*$K$3,2)+I682</f>
        <v>0</v>
      </c>
      <c r="K682" s="104">
        <f>ROUND(H682*J682,2)</f>
        <v>0</v>
      </c>
    </row>
    <row r="683" spans="1:11" ht="38.25">
      <c r="A683" s="121" t="s">
        <v>1106</v>
      </c>
      <c r="B683" s="109" t="s">
        <v>62</v>
      </c>
      <c r="C683" s="101"/>
      <c r="D683" s="97" t="s">
        <v>28</v>
      </c>
      <c r="E683" s="97" t="s">
        <v>28</v>
      </c>
      <c r="F683" s="102" t="s">
        <v>318</v>
      </c>
      <c r="G683" s="109" t="s">
        <v>319</v>
      </c>
      <c r="H683" s="120">
        <v>49.6</v>
      </c>
      <c r="I683" s="190"/>
      <c r="J683" s="103">
        <f t="shared" si="69"/>
        <v>0</v>
      </c>
      <c r="K683" s="104">
        <f t="shared" si="70"/>
        <v>0</v>
      </c>
    </row>
    <row r="684" spans="1:11" ht="25.5">
      <c r="A684" s="121" t="s">
        <v>1107</v>
      </c>
      <c r="B684" s="109" t="s">
        <v>62</v>
      </c>
      <c r="C684" s="101"/>
      <c r="D684" s="97" t="s">
        <v>28</v>
      </c>
      <c r="E684" s="97" t="s">
        <v>28</v>
      </c>
      <c r="F684" s="102" t="s">
        <v>321</v>
      </c>
      <c r="G684" s="109" t="s">
        <v>99</v>
      </c>
      <c r="H684" s="120">
        <v>744</v>
      </c>
      <c r="I684" s="190"/>
      <c r="J684" s="103">
        <f t="shared" si="69"/>
        <v>0</v>
      </c>
      <c r="K684" s="104">
        <f t="shared" si="70"/>
        <v>0</v>
      </c>
    </row>
    <row r="685" spans="1:11" ht="25.5">
      <c r="A685" s="121" t="s">
        <v>1108</v>
      </c>
      <c r="B685" s="71" t="s">
        <v>62</v>
      </c>
      <c r="C685" s="116"/>
      <c r="D685" s="71" t="s">
        <v>28</v>
      </c>
      <c r="E685" s="71" t="s">
        <v>28</v>
      </c>
      <c r="F685" s="73" t="s">
        <v>150</v>
      </c>
      <c r="G685" s="71" t="s">
        <v>96</v>
      </c>
      <c r="H685" s="137">
        <v>39.950000000000003</v>
      </c>
      <c r="I685" s="188"/>
      <c r="J685" s="75">
        <f t="shared" si="69"/>
        <v>0</v>
      </c>
      <c r="K685" s="76">
        <f t="shared" si="70"/>
        <v>0</v>
      </c>
    </row>
    <row r="686" spans="1:11" ht="25.5">
      <c r="A686" s="121" t="s">
        <v>1109</v>
      </c>
      <c r="B686" s="71" t="s">
        <v>62</v>
      </c>
      <c r="C686" s="72"/>
      <c r="D686" s="71" t="s">
        <v>28</v>
      </c>
      <c r="E686" s="71" t="s">
        <v>28</v>
      </c>
      <c r="F686" s="73" t="s">
        <v>779</v>
      </c>
      <c r="G686" s="71" t="s">
        <v>729</v>
      </c>
      <c r="H686" s="137">
        <v>599.19000000000005</v>
      </c>
      <c r="I686" s="188"/>
      <c r="J686" s="75">
        <f t="shared" si="69"/>
        <v>0</v>
      </c>
      <c r="K686" s="76">
        <f t="shared" si="70"/>
        <v>0</v>
      </c>
    </row>
    <row r="687" spans="1:11" ht="25.5">
      <c r="A687" s="121" t="s">
        <v>1110</v>
      </c>
      <c r="B687" s="109" t="s">
        <v>62</v>
      </c>
      <c r="C687" s="101"/>
      <c r="D687" s="97" t="s">
        <v>28</v>
      </c>
      <c r="E687" s="97" t="s">
        <v>28</v>
      </c>
      <c r="F687" s="102" t="s">
        <v>153</v>
      </c>
      <c r="G687" s="109" t="s">
        <v>96</v>
      </c>
      <c r="H687" s="120">
        <v>39.950000000000003</v>
      </c>
      <c r="I687" s="189"/>
      <c r="J687" s="103">
        <f t="shared" si="69"/>
        <v>0</v>
      </c>
      <c r="K687" s="104">
        <f t="shared" si="70"/>
        <v>0</v>
      </c>
    </row>
    <row r="688" spans="1:11">
      <c r="A688" s="216" t="s">
        <v>15</v>
      </c>
      <c r="B688" s="217"/>
      <c r="C688" s="217"/>
      <c r="D688" s="217"/>
      <c r="E688" s="217"/>
      <c r="F688" s="218" t="s">
        <v>1111</v>
      </c>
      <c r="G688" s="217"/>
      <c r="H688" s="78"/>
      <c r="I688" s="219"/>
      <c r="J688" s="220"/>
      <c r="K688" s="221">
        <f>SUBTOTAL(9,K689:K955)</f>
        <v>0</v>
      </c>
    </row>
    <row r="689" spans="1:11">
      <c r="A689" s="222" t="s">
        <v>1112</v>
      </c>
      <c r="B689" s="223"/>
      <c r="C689" s="224"/>
      <c r="D689" s="223"/>
      <c r="E689" s="223"/>
      <c r="F689" s="225" t="s">
        <v>60</v>
      </c>
      <c r="G689" s="223"/>
      <c r="H689" s="226"/>
      <c r="I689" s="227"/>
      <c r="J689" s="228"/>
      <c r="K689" s="229">
        <f>SUBTOTAL(9,K690:K692)</f>
        <v>0</v>
      </c>
    </row>
    <row r="690" spans="1:11" ht="38.25">
      <c r="A690" s="115" t="s">
        <v>1113</v>
      </c>
      <c r="B690" s="71" t="s">
        <v>62</v>
      </c>
      <c r="C690" s="116"/>
      <c r="D690" s="71" t="s">
        <v>28</v>
      </c>
      <c r="E690" s="71" t="s">
        <v>28</v>
      </c>
      <c r="F690" s="73" t="s">
        <v>776</v>
      </c>
      <c r="G690" s="71" t="s">
        <v>64</v>
      </c>
      <c r="H690" s="105">
        <v>671.57</v>
      </c>
      <c r="I690" s="187"/>
      <c r="J690" s="75">
        <f>ROUND(I690*$K$3,2)+I690</f>
        <v>0</v>
      </c>
      <c r="K690" s="76">
        <f>ROUND(H690*J690,2)</f>
        <v>0</v>
      </c>
    </row>
    <row r="691" spans="1:11" ht="38.25">
      <c r="A691" s="115" t="s">
        <v>1114</v>
      </c>
      <c r="B691" s="71" t="s">
        <v>47</v>
      </c>
      <c r="C691" s="111"/>
      <c r="D691" s="71" t="s">
        <v>28</v>
      </c>
      <c r="E691" s="71" t="s">
        <v>28</v>
      </c>
      <c r="F691" s="126" t="s">
        <v>403</v>
      </c>
      <c r="G691" s="71" t="s">
        <v>64</v>
      </c>
      <c r="H691" s="105">
        <v>49.52</v>
      </c>
      <c r="I691" s="187"/>
      <c r="J691" s="75">
        <f>ROUND(I691*$K$3,2)+I691</f>
        <v>0</v>
      </c>
      <c r="K691" s="76">
        <f>ROUND(H691*J691,2)</f>
        <v>0</v>
      </c>
    </row>
    <row r="692" spans="1:11">
      <c r="A692" s="115" t="s">
        <v>1115</v>
      </c>
      <c r="B692" s="97" t="s">
        <v>47</v>
      </c>
      <c r="C692" s="119"/>
      <c r="D692" s="71" t="s">
        <v>28</v>
      </c>
      <c r="E692" s="71" t="s">
        <v>28</v>
      </c>
      <c r="F692" s="73" t="s">
        <v>407</v>
      </c>
      <c r="G692" s="71" t="s">
        <v>64</v>
      </c>
      <c r="H692" s="105">
        <v>49.52</v>
      </c>
      <c r="I692" s="191"/>
      <c r="J692" s="75">
        <f>ROUND(I692*$K$3,2)+I692</f>
        <v>0</v>
      </c>
      <c r="K692" s="76">
        <f>ROUND(H692*J692,2)</f>
        <v>0</v>
      </c>
    </row>
    <row r="693" spans="1:11">
      <c r="A693" s="222" t="s">
        <v>1116</v>
      </c>
      <c r="B693" s="223"/>
      <c r="C693" s="224"/>
      <c r="D693" s="223"/>
      <c r="E693" s="223"/>
      <c r="F693" s="225" t="s">
        <v>118</v>
      </c>
      <c r="G693" s="223"/>
      <c r="H693" s="226"/>
      <c r="I693" s="227"/>
      <c r="J693" s="228"/>
      <c r="K693" s="229">
        <f>SUBTOTAL(9,K694)</f>
        <v>0</v>
      </c>
    </row>
    <row r="694" spans="1:11">
      <c r="A694" s="115" t="s">
        <v>1117</v>
      </c>
      <c r="B694" s="71" t="s">
        <v>62</v>
      </c>
      <c r="C694" s="111"/>
      <c r="D694" s="71" t="s">
        <v>28</v>
      </c>
      <c r="E694" s="71" t="s">
        <v>28</v>
      </c>
      <c r="F694" s="73" t="s">
        <v>101</v>
      </c>
      <c r="G694" s="71" t="s">
        <v>64</v>
      </c>
      <c r="H694" s="105">
        <v>21</v>
      </c>
      <c r="I694" s="187"/>
      <c r="J694" s="75">
        <f>ROUND(I694*$K$3,2)+I694</f>
        <v>0</v>
      </c>
      <c r="K694" s="76">
        <f>ROUND(H694*J694,2)</f>
        <v>0</v>
      </c>
    </row>
    <row r="695" spans="1:11">
      <c r="A695" s="222" t="s">
        <v>1118</v>
      </c>
      <c r="B695" s="223"/>
      <c r="C695" s="224"/>
      <c r="D695" s="223"/>
      <c r="E695" s="223"/>
      <c r="F695" s="225" t="s">
        <v>1119</v>
      </c>
      <c r="G695" s="223"/>
      <c r="H695" s="226"/>
      <c r="I695" s="227"/>
      <c r="J695" s="228"/>
      <c r="K695" s="229">
        <f>SUBTOTAL(9,K696:K702)</f>
        <v>0</v>
      </c>
    </row>
    <row r="696" spans="1:11" ht="38.25">
      <c r="A696" s="115" t="s">
        <v>1120</v>
      </c>
      <c r="B696" s="97" t="s">
        <v>47</v>
      </c>
      <c r="C696" s="72"/>
      <c r="D696" s="71" t="s">
        <v>28</v>
      </c>
      <c r="E696" s="71" t="s">
        <v>28</v>
      </c>
      <c r="F696" s="73" t="s">
        <v>410</v>
      </c>
      <c r="G696" s="71" t="s">
        <v>96</v>
      </c>
      <c r="H696" s="105">
        <v>543.46</v>
      </c>
      <c r="I696" s="191"/>
      <c r="J696" s="75">
        <f t="shared" ref="J696:J702" si="71">ROUND(I696*$K$3,2)+I696</f>
        <v>0</v>
      </c>
      <c r="K696" s="76">
        <f t="shared" ref="K696:K702" si="72">ROUND(H696*J696,2)</f>
        <v>0</v>
      </c>
    </row>
    <row r="697" spans="1:11" ht="38.25">
      <c r="A697" s="115" t="s">
        <v>1121</v>
      </c>
      <c r="B697" s="97" t="s">
        <v>47</v>
      </c>
      <c r="C697" s="119"/>
      <c r="D697" s="71" t="s">
        <v>28</v>
      </c>
      <c r="E697" s="71" t="s">
        <v>28</v>
      </c>
      <c r="F697" s="73" t="s">
        <v>412</v>
      </c>
      <c r="G697" s="71" t="s">
        <v>96</v>
      </c>
      <c r="H697" s="105">
        <v>352.15</v>
      </c>
      <c r="I697" s="191"/>
      <c r="J697" s="75">
        <f t="shared" si="71"/>
        <v>0</v>
      </c>
      <c r="K697" s="76">
        <f t="shared" si="72"/>
        <v>0</v>
      </c>
    </row>
    <row r="698" spans="1:11" ht="51">
      <c r="A698" s="115" t="s">
        <v>1122</v>
      </c>
      <c r="B698" s="97" t="s">
        <v>47</v>
      </c>
      <c r="C698" s="119"/>
      <c r="D698" s="71" t="s">
        <v>28</v>
      </c>
      <c r="E698" s="71" t="s">
        <v>28</v>
      </c>
      <c r="F698" s="73" t="s">
        <v>414</v>
      </c>
      <c r="G698" s="71" t="s">
        <v>96</v>
      </c>
      <c r="H698" s="105">
        <v>216.98</v>
      </c>
      <c r="I698" s="191"/>
      <c r="J698" s="75">
        <f t="shared" si="71"/>
        <v>0</v>
      </c>
      <c r="K698" s="76">
        <f t="shared" si="72"/>
        <v>0</v>
      </c>
    </row>
    <row r="699" spans="1:11" ht="51">
      <c r="A699" s="115" t="s">
        <v>1123</v>
      </c>
      <c r="B699" s="97" t="s">
        <v>47</v>
      </c>
      <c r="C699" s="119"/>
      <c r="D699" s="71" t="s">
        <v>28</v>
      </c>
      <c r="E699" s="71" t="s">
        <v>28</v>
      </c>
      <c r="F699" s="73" t="s">
        <v>416</v>
      </c>
      <c r="G699" s="71" t="s">
        <v>96</v>
      </c>
      <c r="H699" s="105">
        <v>35.85</v>
      </c>
      <c r="I699" s="191"/>
      <c r="J699" s="75">
        <f t="shared" si="71"/>
        <v>0</v>
      </c>
      <c r="K699" s="76">
        <f t="shared" si="72"/>
        <v>0</v>
      </c>
    </row>
    <row r="700" spans="1:11">
      <c r="A700" s="115" t="s">
        <v>1124</v>
      </c>
      <c r="B700" s="71" t="s">
        <v>62</v>
      </c>
      <c r="C700" s="98"/>
      <c r="D700" s="71" t="s">
        <v>28</v>
      </c>
      <c r="E700" s="71" t="s">
        <v>28</v>
      </c>
      <c r="F700" s="73" t="s">
        <v>418</v>
      </c>
      <c r="G700" s="71" t="s">
        <v>96</v>
      </c>
      <c r="H700" s="105">
        <v>14.47</v>
      </c>
      <c r="I700" s="188"/>
      <c r="J700" s="75">
        <f t="shared" si="71"/>
        <v>0</v>
      </c>
      <c r="K700" s="76">
        <f t="shared" si="72"/>
        <v>0</v>
      </c>
    </row>
    <row r="701" spans="1:11" ht="63.75">
      <c r="A701" s="115" t="s">
        <v>1125</v>
      </c>
      <c r="B701" s="71" t="s">
        <v>47</v>
      </c>
      <c r="C701" s="72"/>
      <c r="D701" s="71" t="s">
        <v>28</v>
      </c>
      <c r="E701" s="71" t="s">
        <v>28</v>
      </c>
      <c r="F701" s="126" t="s">
        <v>142</v>
      </c>
      <c r="G701" s="71" t="s">
        <v>96</v>
      </c>
      <c r="H701" s="105">
        <v>839.37</v>
      </c>
      <c r="I701" s="188"/>
      <c r="J701" s="75">
        <f t="shared" si="71"/>
        <v>0</v>
      </c>
      <c r="K701" s="76">
        <f t="shared" si="72"/>
        <v>0</v>
      </c>
    </row>
    <row r="702" spans="1:11" ht="25.5">
      <c r="A702" s="115" t="s">
        <v>1126</v>
      </c>
      <c r="B702" s="71" t="s">
        <v>47</v>
      </c>
      <c r="C702" s="119"/>
      <c r="D702" s="71" t="s">
        <v>28</v>
      </c>
      <c r="E702" s="71" t="s">
        <v>28</v>
      </c>
      <c r="F702" s="126" t="s">
        <v>422</v>
      </c>
      <c r="G702" s="71" t="s">
        <v>96</v>
      </c>
      <c r="H702" s="105">
        <v>125.91</v>
      </c>
      <c r="I702" s="188"/>
      <c r="J702" s="75">
        <f t="shared" si="71"/>
        <v>0</v>
      </c>
      <c r="K702" s="76">
        <f t="shared" si="72"/>
        <v>0</v>
      </c>
    </row>
    <row r="703" spans="1:11">
      <c r="A703" s="222" t="s">
        <v>1127</v>
      </c>
      <c r="B703" s="223"/>
      <c r="C703" s="224"/>
      <c r="D703" s="223"/>
      <c r="E703" s="223"/>
      <c r="F703" s="225" t="s">
        <v>1128</v>
      </c>
      <c r="G703" s="223"/>
      <c r="H703" s="226"/>
      <c r="I703" s="227"/>
      <c r="J703" s="228"/>
      <c r="K703" s="229">
        <f>SUBTOTAL(9,K704:K706)</f>
        <v>0</v>
      </c>
    </row>
    <row r="704" spans="1:11" ht="25.5">
      <c r="A704" s="115" t="s">
        <v>1129</v>
      </c>
      <c r="B704" s="71" t="s">
        <v>62</v>
      </c>
      <c r="C704" s="72"/>
      <c r="D704" s="71" t="s">
        <v>28</v>
      </c>
      <c r="E704" s="71" t="s">
        <v>28</v>
      </c>
      <c r="F704" s="73" t="s">
        <v>779</v>
      </c>
      <c r="G704" s="71" t="s">
        <v>729</v>
      </c>
      <c r="H704" s="105">
        <v>37542.75</v>
      </c>
      <c r="I704" s="188"/>
      <c r="J704" s="75">
        <f>ROUND(I704*$K$3,2)+I704</f>
        <v>0</v>
      </c>
      <c r="K704" s="76">
        <f>ROUND(H704*J704,2)</f>
        <v>0</v>
      </c>
    </row>
    <row r="705" spans="1:11" ht="25.5">
      <c r="A705" s="115" t="s">
        <v>1130</v>
      </c>
      <c r="B705" s="71" t="s">
        <v>62</v>
      </c>
      <c r="C705" s="136"/>
      <c r="D705" s="71" t="s">
        <v>28</v>
      </c>
      <c r="E705" s="71" t="s">
        <v>28</v>
      </c>
      <c r="F705" s="73" t="s">
        <v>150</v>
      </c>
      <c r="G705" s="71" t="s">
        <v>96</v>
      </c>
      <c r="H705" s="105">
        <v>1453.64</v>
      </c>
      <c r="I705" s="188"/>
      <c r="J705" s="75">
        <f>ROUND(I705*$K$3,2)+I705</f>
        <v>0</v>
      </c>
      <c r="K705" s="76">
        <f>ROUND(H705*J705,2)</f>
        <v>0</v>
      </c>
    </row>
    <row r="706" spans="1:11" ht="25.5">
      <c r="A706" s="115" t="s">
        <v>1131</v>
      </c>
      <c r="B706" s="71" t="s">
        <v>62</v>
      </c>
      <c r="C706" s="98"/>
      <c r="D706" s="71" t="s">
        <v>28</v>
      </c>
      <c r="E706" s="71" t="s">
        <v>28</v>
      </c>
      <c r="F706" s="73" t="s">
        <v>153</v>
      </c>
      <c r="G706" s="71" t="s">
        <v>96</v>
      </c>
      <c r="H706" s="105">
        <v>1453.64</v>
      </c>
      <c r="I706" s="188"/>
      <c r="J706" s="75">
        <f>ROUND(I706*$K$3,2)+I706</f>
        <v>0</v>
      </c>
      <c r="K706" s="76">
        <f>ROUND(H706*J706,2)</f>
        <v>0</v>
      </c>
    </row>
    <row r="707" spans="1:11">
      <c r="A707" s="222" t="s">
        <v>1132</v>
      </c>
      <c r="B707" s="223"/>
      <c r="C707" s="224"/>
      <c r="D707" s="223"/>
      <c r="E707" s="223"/>
      <c r="F707" s="225" t="s">
        <v>1077</v>
      </c>
      <c r="G707" s="223"/>
      <c r="H707" s="226"/>
      <c r="I707" s="227"/>
      <c r="J707" s="228"/>
      <c r="K707" s="229">
        <f>SUBTOTAL(9,K708:K715)</f>
        <v>0</v>
      </c>
    </row>
    <row r="708" spans="1:11" ht="38.25">
      <c r="A708" s="115" t="s">
        <v>1133</v>
      </c>
      <c r="B708" s="71" t="s">
        <v>62</v>
      </c>
      <c r="C708" s="128"/>
      <c r="D708" s="71" t="s">
        <v>28</v>
      </c>
      <c r="E708" s="71" t="s">
        <v>28</v>
      </c>
      <c r="F708" s="73" t="s">
        <v>437</v>
      </c>
      <c r="G708" s="71" t="s">
        <v>96</v>
      </c>
      <c r="H708" s="105">
        <v>3.38</v>
      </c>
      <c r="I708" s="187"/>
      <c r="J708" s="75">
        <f t="shared" ref="J708:J715" si="73">ROUND(I708*$K$3,2)+I708</f>
        <v>0</v>
      </c>
      <c r="K708" s="76">
        <f>ROUND(H708*J708,2)</f>
        <v>0</v>
      </c>
    </row>
    <row r="709" spans="1:11" ht="25.5">
      <c r="A709" s="115" t="s">
        <v>1134</v>
      </c>
      <c r="B709" s="71" t="s">
        <v>62</v>
      </c>
      <c r="C709" s="128"/>
      <c r="D709" s="71" t="s">
        <v>28</v>
      </c>
      <c r="E709" s="71" t="s">
        <v>28</v>
      </c>
      <c r="F709" s="73" t="s">
        <v>743</v>
      </c>
      <c r="G709" s="71" t="s">
        <v>64</v>
      </c>
      <c r="H709" s="105">
        <v>3.17</v>
      </c>
      <c r="I709" s="187"/>
      <c r="J709" s="75">
        <f t="shared" si="73"/>
        <v>0</v>
      </c>
      <c r="K709" s="76">
        <f>ROUND(H709*J709,2)</f>
        <v>0</v>
      </c>
    </row>
    <row r="710" spans="1:11">
      <c r="A710" s="115" t="s">
        <v>1135</v>
      </c>
      <c r="B710" s="97" t="s">
        <v>47</v>
      </c>
      <c r="C710" s="133"/>
      <c r="D710" s="71" t="s">
        <v>28</v>
      </c>
      <c r="E710" s="71" t="s">
        <v>28</v>
      </c>
      <c r="F710" s="73" t="s">
        <v>1136</v>
      </c>
      <c r="G710" s="98" t="s">
        <v>67</v>
      </c>
      <c r="H710" s="105">
        <v>210</v>
      </c>
      <c r="I710" s="191"/>
      <c r="J710" s="75">
        <f t="shared" si="73"/>
        <v>0</v>
      </c>
      <c r="K710" s="76">
        <f t="shared" ref="K710:K715" si="74">ROUND(H710*J710,2)</f>
        <v>0</v>
      </c>
    </row>
    <row r="711" spans="1:11" ht="25.5">
      <c r="A711" s="115" t="s">
        <v>1137</v>
      </c>
      <c r="B711" s="71" t="s">
        <v>62</v>
      </c>
      <c r="C711" s="119"/>
      <c r="D711" s="71" t="s">
        <v>28</v>
      </c>
      <c r="E711" s="71" t="s">
        <v>28</v>
      </c>
      <c r="F711" s="73" t="s">
        <v>435</v>
      </c>
      <c r="G711" s="71" t="s">
        <v>49</v>
      </c>
      <c r="H711" s="105">
        <v>20</v>
      </c>
      <c r="I711" s="187"/>
      <c r="J711" s="75">
        <f t="shared" si="73"/>
        <v>0</v>
      </c>
      <c r="K711" s="76">
        <f t="shared" si="74"/>
        <v>0</v>
      </c>
    </row>
    <row r="712" spans="1:11" ht="38.25">
      <c r="A712" s="115" t="s">
        <v>1138</v>
      </c>
      <c r="B712" s="71" t="s">
        <v>62</v>
      </c>
      <c r="C712" s="119"/>
      <c r="D712" s="71" t="s">
        <v>28</v>
      </c>
      <c r="E712" s="71" t="s">
        <v>28</v>
      </c>
      <c r="F712" s="73" t="s">
        <v>745</v>
      </c>
      <c r="G712" s="129" t="s">
        <v>442</v>
      </c>
      <c r="H712" s="105">
        <v>9911</v>
      </c>
      <c r="I712" s="187"/>
      <c r="J712" s="75">
        <f t="shared" si="73"/>
        <v>0</v>
      </c>
      <c r="K712" s="76">
        <f t="shared" si="74"/>
        <v>0</v>
      </c>
    </row>
    <row r="713" spans="1:11" ht="63.75">
      <c r="A713" s="115" t="s">
        <v>1139</v>
      </c>
      <c r="B713" s="71" t="s">
        <v>47</v>
      </c>
      <c r="C713" s="119"/>
      <c r="D713" s="71" t="s">
        <v>28</v>
      </c>
      <c r="E713" s="71" t="s">
        <v>28</v>
      </c>
      <c r="F713" s="73" t="s">
        <v>444</v>
      </c>
      <c r="G713" s="71" t="s">
        <v>64</v>
      </c>
      <c r="H713" s="105">
        <v>361.34</v>
      </c>
      <c r="I713" s="187"/>
      <c r="J713" s="75">
        <f t="shared" si="73"/>
        <v>0</v>
      </c>
      <c r="K713" s="76">
        <f t="shared" si="74"/>
        <v>0</v>
      </c>
    </row>
    <row r="714" spans="1:11" ht="63.75">
      <c r="A714" s="115" t="s">
        <v>1140</v>
      </c>
      <c r="B714" s="97" t="s">
        <v>47</v>
      </c>
      <c r="C714" s="119"/>
      <c r="D714" s="71" t="s">
        <v>28</v>
      </c>
      <c r="E714" s="71" t="s">
        <v>28</v>
      </c>
      <c r="F714" s="73" t="s">
        <v>446</v>
      </c>
      <c r="G714" s="71" t="s">
        <v>96</v>
      </c>
      <c r="H714" s="105">
        <v>84.99</v>
      </c>
      <c r="I714" s="191"/>
      <c r="J714" s="75">
        <f t="shared" si="73"/>
        <v>0</v>
      </c>
      <c r="K714" s="76">
        <f t="shared" si="74"/>
        <v>0</v>
      </c>
    </row>
    <row r="715" spans="1:11" ht="63.75">
      <c r="A715" s="115" t="s">
        <v>1141</v>
      </c>
      <c r="B715" s="71" t="s">
        <v>47</v>
      </c>
      <c r="C715" s="119"/>
      <c r="D715" s="71" t="s">
        <v>28</v>
      </c>
      <c r="E715" s="71" t="s">
        <v>28</v>
      </c>
      <c r="F715" s="126" t="s">
        <v>452</v>
      </c>
      <c r="G715" s="71" t="s">
        <v>96</v>
      </c>
      <c r="H715" s="105">
        <v>103.39</v>
      </c>
      <c r="I715" s="187"/>
      <c r="J715" s="75">
        <f t="shared" si="73"/>
        <v>0</v>
      </c>
      <c r="K715" s="76">
        <f t="shared" si="74"/>
        <v>0</v>
      </c>
    </row>
    <row r="716" spans="1:11">
      <c r="A716" s="222" t="s">
        <v>1142</v>
      </c>
      <c r="B716" s="223"/>
      <c r="C716" s="224"/>
      <c r="D716" s="223"/>
      <c r="E716" s="223"/>
      <c r="F716" s="225" t="s">
        <v>158</v>
      </c>
      <c r="G716" s="223"/>
      <c r="H716" s="226"/>
      <c r="I716" s="227"/>
      <c r="J716" s="228"/>
      <c r="K716" s="229">
        <f>SUBTOTAL(9,K717:K720)</f>
        <v>0</v>
      </c>
    </row>
    <row r="717" spans="1:11" ht="25.5">
      <c r="A717" s="115" t="s">
        <v>1143</v>
      </c>
      <c r="B717" s="98" t="s">
        <v>335</v>
      </c>
      <c r="C717" s="98"/>
      <c r="D717" s="71" t="s">
        <v>28</v>
      </c>
      <c r="E717" s="71" t="s">
        <v>30</v>
      </c>
      <c r="F717" s="73" t="s">
        <v>597</v>
      </c>
      <c r="G717" s="98" t="s">
        <v>64</v>
      </c>
      <c r="H717" s="105">
        <v>40.26</v>
      </c>
      <c r="I717" s="191"/>
      <c r="J717" s="75">
        <f>ROUND(I717*$K$3,2)+I717</f>
        <v>0</v>
      </c>
      <c r="K717" s="76">
        <f>ROUND(H717*J717,2)</f>
        <v>0</v>
      </c>
    </row>
    <row r="718" spans="1:11" ht="25.5">
      <c r="A718" s="115" t="s">
        <v>1144</v>
      </c>
      <c r="B718" s="98" t="s">
        <v>335</v>
      </c>
      <c r="C718" s="118"/>
      <c r="D718" s="71" t="s">
        <v>28</v>
      </c>
      <c r="E718" s="71" t="s">
        <v>30</v>
      </c>
      <c r="F718" s="73" t="s">
        <v>1145</v>
      </c>
      <c r="G718" s="98" t="s">
        <v>67</v>
      </c>
      <c r="H718" s="105">
        <v>8.06</v>
      </c>
      <c r="I718" s="191"/>
      <c r="J718" s="75">
        <f>ROUND(I718*$K$3,2)+I718</f>
        <v>0</v>
      </c>
      <c r="K718" s="76">
        <f>ROUND(H718*J718,2)</f>
        <v>0</v>
      </c>
    </row>
    <row r="719" spans="1:11" ht="63.75">
      <c r="A719" s="115" t="s">
        <v>1146</v>
      </c>
      <c r="B719" s="98" t="s">
        <v>335</v>
      </c>
      <c r="C719" s="118"/>
      <c r="D719" s="71" t="s">
        <v>28</v>
      </c>
      <c r="E719" s="71" t="s">
        <v>30</v>
      </c>
      <c r="F719" s="73" t="s">
        <v>1147</v>
      </c>
      <c r="G719" s="71" t="s">
        <v>64</v>
      </c>
      <c r="H719" s="105">
        <v>3.19</v>
      </c>
      <c r="I719" s="191"/>
      <c r="J719" s="75">
        <f>ROUND(I719*$K$3,2)+I719</f>
        <v>0</v>
      </c>
      <c r="K719" s="76">
        <f>ROUND(H719*J719,2)</f>
        <v>0</v>
      </c>
    </row>
    <row r="720" spans="1:11" ht="76.5">
      <c r="A720" s="115" t="s">
        <v>1148</v>
      </c>
      <c r="B720" s="98" t="s">
        <v>335</v>
      </c>
      <c r="C720" s="118"/>
      <c r="D720" s="71" t="s">
        <v>28</v>
      </c>
      <c r="E720" s="71" t="s">
        <v>30</v>
      </c>
      <c r="F720" s="73" t="s">
        <v>1149</v>
      </c>
      <c r="G720" s="71" t="s">
        <v>49</v>
      </c>
      <c r="H720" s="105">
        <v>1</v>
      </c>
      <c r="I720" s="191"/>
      <c r="J720" s="75">
        <f>ROUND(I720*$K$3,2)+I720</f>
        <v>0</v>
      </c>
      <c r="K720" s="76">
        <f>ROUND(H720*J720,2)</f>
        <v>0</v>
      </c>
    </row>
    <row r="721" spans="1:11">
      <c r="A721" s="222" t="s">
        <v>1150</v>
      </c>
      <c r="B721" s="223"/>
      <c r="C721" s="224"/>
      <c r="D721" s="223"/>
      <c r="E721" s="223"/>
      <c r="F721" s="225" t="s">
        <v>186</v>
      </c>
      <c r="G721" s="223"/>
      <c r="H721" s="226"/>
      <c r="I721" s="227"/>
      <c r="J721" s="228"/>
      <c r="K721" s="229">
        <f>SUBTOTAL(9,K722:K726)</f>
        <v>0</v>
      </c>
    </row>
    <row r="722" spans="1:11">
      <c r="A722" s="115" t="s">
        <v>1151</v>
      </c>
      <c r="B722" s="71" t="s">
        <v>62</v>
      </c>
      <c r="C722" s="111"/>
      <c r="D722" s="71" t="s">
        <v>28</v>
      </c>
      <c r="E722" s="71" t="s">
        <v>28</v>
      </c>
      <c r="F722" s="73" t="s">
        <v>192</v>
      </c>
      <c r="G722" s="71" t="s">
        <v>193</v>
      </c>
      <c r="H722" s="105">
        <v>16200</v>
      </c>
      <c r="I722" s="188"/>
      <c r="J722" s="75">
        <f>ROUND(I722*$K$3,2)+I722</f>
        <v>0</v>
      </c>
      <c r="K722" s="76">
        <f>ROUND(H722*J722,2)</f>
        <v>0</v>
      </c>
    </row>
    <row r="723" spans="1:11" ht="51">
      <c r="A723" s="115" t="s">
        <v>1152</v>
      </c>
      <c r="B723" s="97" t="s">
        <v>47</v>
      </c>
      <c r="C723" s="111"/>
      <c r="D723" s="71" t="s">
        <v>28</v>
      </c>
      <c r="E723" s="71" t="s">
        <v>28</v>
      </c>
      <c r="F723" s="73" t="s">
        <v>448</v>
      </c>
      <c r="G723" s="71" t="s">
        <v>193</v>
      </c>
      <c r="H723" s="105">
        <v>756</v>
      </c>
      <c r="I723" s="191"/>
      <c r="J723" s="75">
        <f>ROUND(I723*$K$3,2)+I723</f>
        <v>0</v>
      </c>
      <c r="K723" s="76">
        <f>ROUND(H723*J723,2)</f>
        <v>0</v>
      </c>
    </row>
    <row r="724" spans="1:11" ht="25.5">
      <c r="A724" s="115" t="s">
        <v>1153</v>
      </c>
      <c r="B724" s="71" t="s">
        <v>62</v>
      </c>
      <c r="C724" s="98"/>
      <c r="D724" s="71" t="s">
        <v>28</v>
      </c>
      <c r="E724" s="71" t="s">
        <v>28</v>
      </c>
      <c r="F724" s="73" t="s">
        <v>1154</v>
      </c>
      <c r="G724" s="71" t="s">
        <v>64</v>
      </c>
      <c r="H724" s="105">
        <v>243.22</v>
      </c>
      <c r="I724" s="187"/>
      <c r="J724" s="75">
        <f>ROUND(I724*$K$3,2)+I724</f>
        <v>0</v>
      </c>
      <c r="K724" s="76">
        <f>ROUND(H724*J724,2)</f>
        <v>0</v>
      </c>
    </row>
    <row r="725" spans="1:11" ht="114.75">
      <c r="A725" s="115" t="s">
        <v>1155</v>
      </c>
      <c r="B725" s="97" t="s">
        <v>47</v>
      </c>
      <c r="C725" s="119"/>
      <c r="D725" s="71" t="s">
        <v>28</v>
      </c>
      <c r="E725" s="71" t="s">
        <v>28</v>
      </c>
      <c r="F725" s="73" t="s">
        <v>464</v>
      </c>
      <c r="G725" s="71" t="s">
        <v>64</v>
      </c>
      <c r="H725" s="105">
        <v>245.26</v>
      </c>
      <c r="I725" s="191"/>
      <c r="J725" s="75">
        <f>ROUND(I725*$K$3,2)+I725</f>
        <v>0</v>
      </c>
      <c r="K725" s="76">
        <f>ROUND(H725*J725,2)</f>
        <v>0</v>
      </c>
    </row>
    <row r="726" spans="1:11" ht="25.5">
      <c r="A726" s="115" t="s">
        <v>1156</v>
      </c>
      <c r="B726" s="116" t="s">
        <v>47</v>
      </c>
      <c r="C726" s="119"/>
      <c r="D726" s="71" t="s">
        <v>28</v>
      </c>
      <c r="E726" s="71" t="s">
        <v>28</v>
      </c>
      <c r="F726" s="73" t="s">
        <v>466</v>
      </c>
      <c r="G726" s="71" t="s">
        <v>64</v>
      </c>
      <c r="H726" s="105">
        <v>166.07</v>
      </c>
      <c r="I726" s="191"/>
      <c r="J726" s="75">
        <f>ROUND(I726*$K$3,2)+I726</f>
        <v>0</v>
      </c>
      <c r="K726" s="76">
        <f>ROUND(H726*J726,2)</f>
        <v>0</v>
      </c>
    </row>
    <row r="727" spans="1:11">
      <c r="A727" s="222" t="s">
        <v>1157</v>
      </c>
      <c r="B727" s="223"/>
      <c r="C727" s="224"/>
      <c r="D727" s="223"/>
      <c r="E727" s="223"/>
      <c r="F727" s="225" t="s">
        <v>857</v>
      </c>
      <c r="G727" s="223"/>
      <c r="H727" s="226"/>
      <c r="I727" s="227"/>
      <c r="J727" s="228"/>
      <c r="K727" s="229">
        <f>SUBTOTAL(9,K728:K752)</f>
        <v>0</v>
      </c>
    </row>
    <row r="728" spans="1:11">
      <c r="A728" s="115" t="s">
        <v>1158</v>
      </c>
      <c r="B728" s="98" t="s">
        <v>335</v>
      </c>
      <c r="C728" s="118"/>
      <c r="D728" s="71" t="s">
        <v>28</v>
      </c>
      <c r="E728" s="71" t="s">
        <v>30</v>
      </c>
      <c r="F728" s="73" t="s">
        <v>1159</v>
      </c>
      <c r="G728" s="71" t="s">
        <v>49</v>
      </c>
      <c r="H728" s="105">
        <v>2</v>
      </c>
      <c r="I728" s="189"/>
      <c r="J728" s="75">
        <f>ROUND(I728*$K$3,2)+I728</f>
        <v>0</v>
      </c>
      <c r="K728" s="76">
        <f t="shared" ref="K728:K752" si="75">ROUND(H728*J728,2)</f>
        <v>0</v>
      </c>
    </row>
    <row r="729" spans="1:11">
      <c r="A729" s="115" t="s">
        <v>1160</v>
      </c>
      <c r="B729" s="98" t="s">
        <v>335</v>
      </c>
      <c r="C729" s="118"/>
      <c r="D729" s="71" t="s">
        <v>28</v>
      </c>
      <c r="E729" s="71" t="s">
        <v>30</v>
      </c>
      <c r="F729" s="73" t="s">
        <v>1161</v>
      </c>
      <c r="G729" s="71" t="s">
        <v>49</v>
      </c>
      <c r="H729" s="105">
        <v>2</v>
      </c>
      <c r="I729" s="189"/>
      <c r="J729" s="75">
        <f>ROUND(I729*$K$3,2)+I729</f>
        <v>0</v>
      </c>
      <c r="K729" s="76">
        <f t="shared" si="75"/>
        <v>0</v>
      </c>
    </row>
    <row r="730" spans="1:11">
      <c r="A730" s="115" t="s">
        <v>1162</v>
      </c>
      <c r="B730" s="71" t="s">
        <v>214</v>
      </c>
      <c r="C730" s="98"/>
      <c r="D730" s="129" t="s">
        <v>28</v>
      </c>
      <c r="E730" s="129"/>
      <c r="F730" s="73" t="s">
        <v>1163</v>
      </c>
      <c r="G730" s="71" t="s">
        <v>49</v>
      </c>
      <c r="H730" s="105">
        <v>2</v>
      </c>
      <c r="I730" s="189"/>
      <c r="J730" s="75">
        <f>ROUND(I730*$K$3,2)+I730</f>
        <v>0</v>
      </c>
      <c r="K730" s="76">
        <f t="shared" si="75"/>
        <v>0</v>
      </c>
    </row>
    <row r="731" spans="1:11" ht="25.5">
      <c r="A731" s="115" t="s">
        <v>1164</v>
      </c>
      <c r="B731" s="98" t="s">
        <v>335</v>
      </c>
      <c r="C731" s="118"/>
      <c r="D731" s="71" t="s">
        <v>28</v>
      </c>
      <c r="E731" s="71" t="s">
        <v>30</v>
      </c>
      <c r="F731" s="73" t="s">
        <v>1165</v>
      </c>
      <c r="G731" s="71" t="s">
        <v>49</v>
      </c>
      <c r="H731" s="105">
        <v>2</v>
      </c>
      <c r="I731" s="189"/>
      <c r="J731" s="75">
        <f t="shared" ref="J731:J752" si="76">ROUND(I731*$K$3,2)+I731</f>
        <v>0</v>
      </c>
      <c r="K731" s="76">
        <f t="shared" si="75"/>
        <v>0</v>
      </c>
    </row>
    <row r="732" spans="1:11" ht="25.5">
      <c r="A732" s="115" t="s">
        <v>1166</v>
      </c>
      <c r="B732" s="98" t="s">
        <v>335</v>
      </c>
      <c r="C732" s="118"/>
      <c r="D732" s="71" t="s">
        <v>28</v>
      </c>
      <c r="E732" s="71" t="s">
        <v>30</v>
      </c>
      <c r="F732" s="73" t="s">
        <v>1167</v>
      </c>
      <c r="G732" s="71" t="s">
        <v>49</v>
      </c>
      <c r="H732" s="105">
        <v>2</v>
      </c>
      <c r="I732" s="189"/>
      <c r="J732" s="75">
        <f t="shared" si="76"/>
        <v>0</v>
      </c>
      <c r="K732" s="76">
        <f t="shared" si="75"/>
        <v>0</v>
      </c>
    </row>
    <row r="733" spans="1:11" ht="25.5">
      <c r="A733" s="115" t="s">
        <v>1168</v>
      </c>
      <c r="B733" s="116" t="s">
        <v>214</v>
      </c>
      <c r="C733" s="98"/>
      <c r="D733" s="71" t="s">
        <v>28</v>
      </c>
      <c r="E733" s="71"/>
      <c r="F733" s="73" t="s">
        <v>1169</v>
      </c>
      <c r="G733" s="71" t="s">
        <v>49</v>
      </c>
      <c r="H733" s="105">
        <v>3</v>
      </c>
      <c r="I733" s="189"/>
      <c r="J733" s="75">
        <f t="shared" si="76"/>
        <v>0</v>
      </c>
      <c r="K733" s="76">
        <f t="shared" si="75"/>
        <v>0</v>
      </c>
    </row>
    <row r="734" spans="1:11" ht="38.25">
      <c r="A734" s="115" t="s">
        <v>1170</v>
      </c>
      <c r="B734" s="116" t="s">
        <v>214</v>
      </c>
      <c r="C734" s="98"/>
      <c r="D734" s="71" t="s">
        <v>28</v>
      </c>
      <c r="E734" s="71"/>
      <c r="F734" s="73" t="s">
        <v>1171</v>
      </c>
      <c r="G734" s="71" t="s">
        <v>49</v>
      </c>
      <c r="H734" s="105">
        <v>2</v>
      </c>
      <c r="I734" s="189"/>
      <c r="J734" s="75">
        <f t="shared" si="76"/>
        <v>0</v>
      </c>
      <c r="K734" s="76">
        <f t="shared" si="75"/>
        <v>0</v>
      </c>
    </row>
    <row r="735" spans="1:11">
      <c r="A735" s="115" t="s">
        <v>1172</v>
      </c>
      <c r="B735" s="116" t="s">
        <v>214</v>
      </c>
      <c r="C735" s="98"/>
      <c r="D735" s="71" t="s">
        <v>28</v>
      </c>
      <c r="E735" s="71"/>
      <c r="F735" s="73" t="s">
        <v>1173</v>
      </c>
      <c r="G735" s="71" t="s">
        <v>49</v>
      </c>
      <c r="H735" s="105">
        <v>2</v>
      </c>
      <c r="I735" s="189"/>
      <c r="J735" s="75">
        <f t="shared" si="76"/>
        <v>0</v>
      </c>
      <c r="K735" s="76">
        <f t="shared" si="75"/>
        <v>0</v>
      </c>
    </row>
    <row r="736" spans="1:11">
      <c r="A736" s="115" t="s">
        <v>1174</v>
      </c>
      <c r="B736" s="98" t="s">
        <v>335</v>
      </c>
      <c r="C736" s="118"/>
      <c r="D736" s="71" t="s">
        <v>28</v>
      </c>
      <c r="E736" s="71" t="s">
        <v>30</v>
      </c>
      <c r="F736" s="73" t="s">
        <v>1175</v>
      </c>
      <c r="G736" s="71" t="s">
        <v>49</v>
      </c>
      <c r="H736" s="105">
        <v>1</v>
      </c>
      <c r="I736" s="189"/>
      <c r="J736" s="75">
        <f>ROUND(I736*$K$3,2)+I736</f>
        <v>0</v>
      </c>
      <c r="K736" s="76">
        <f t="shared" si="75"/>
        <v>0</v>
      </c>
    </row>
    <row r="737" spans="1:11">
      <c r="A737" s="115" t="s">
        <v>1176</v>
      </c>
      <c r="B737" s="98" t="s">
        <v>335</v>
      </c>
      <c r="C737" s="98"/>
      <c r="D737" s="71" t="s">
        <v>28</v>
      </c>
      <c r="E737" s="71" t="s">
        <v>30</v>
      </c>
      <c r="F737" s="73" t="s">
        <v>1177</v>
      </c>
      <c r="G737" s="71" t="s">
        <v>49</v>
      </c>
      <c r="H737" s="105">
        <v>1</v>
      </c>
      <c r="I737" s="189"/>
      <c r="J737" s="75">
        <f>ROUND(I737*$K$3,2)+I737</f>
        <v>0</v>
      </c>
      <c r="K737" s="76">
        <f t="shared" si="75"/>
        <v>0</v>
      </c>
    </row>
    <row r="738" spans="1:11">
      <c r="A738" s="115" t="s">
        <v>1178</v>
      </c>
      <c r="B738" s="116" t="s">
        <v>214</v>
      </c>
      <c r="C738" s="98"/>
      <c r="D738" s="71" t="s">
        <v>28</v>
      </c>
      <c r="E738" s="71"/>
      <c r="F738" s="73" t="s">
        <v>1179</v>
      </c>
      <c r="G738" s="71" t="s">
        <v>49</v>
      </c>
      <c r="H738" s="105">
        <v>1</v>
      </c>
      <c r="I738" s="189"/>
      <c r="J738" s="75">
        <f t="shared" si="76"/>
        <v>0</v>
      </c>
      <c r="K738" s="76">
        <f t="shared" si="75"/>
        <v>0</v>
      </c>
    </row>
    <row r="739" spans="1:11">
      <c r="A739" s="115" t="s">
        <v>1180</v>
      </c>
      <c r="B739" s="98" t="s">
        <v>335</v>
      </c>
      <c r="C739" s="98"/>
      <c r="D739" s="71" t="s">
        <v>28</v>
      </c>
      <c r="E739" s="71" t="s">
        <v>30</v>
      </c>
      <c r="F739" s="73" t="s">
        <v>1181</v>
      </c>
      <c r="G739" s="71" t="s">
        <v>49</v>
      </c>
      <c r="H739" s="105">
        <v>1</v>
      </c>
      <c r="I739" s="189"/>
      <c r="J739" s="75">
        <f>ROUND(I739*$K$3,2)+I739</f>
        <v>0</v>
      </c>
      <c r="K739" s="76">
        <f t="shared" si="75"/>
        <v>0</v>
      </c>
    </row>
    <row r="740" spans="1:11">
      <c r="A740" s="115" t="s">
        <v>1182</v>
      </c>
      <c r="B740" s="98" t="s">
        <v>335</v>
      </c>
      <c r="C740" s="98"/>
      <c r="D740" s="71" t="s">
        <v>32</v>
      </c>
      <c r="E740" s="71" t="s">
        <v>30</v>
      </c>
      <c r="F740" s="73" t="s">
        <v>1183</v>
      </c>
      <c r="G740" s="71" t="s">
        <v>49</v>
      </c>
      <c r="H740" s="105">
        <v>1</v>
      </c>
      <c r="I740" s="189"/>
      <c r="J740" s="75">
        <f>ROUND(I740*$K$5,2)+I740</f>
        <v>0</v>
      </c>
      <c r="K740" s="76">
        <f t="shared" si="75"/>
        <v>0</v>
      </c>
    </row>
    <row r="741" spans="1:11">
      <c r="A741" s="115" t="s">
        <v>1184</v>
      </c>
      <c r="B741" s="116" t="s">
        <v>214</v>
      </c>
      <c r="C741" s="98"/>
      <c r="D741" s="71" t="s">
        <v>28</v>
      </c>
      <c r="E741" s="71"/>
      <c r="F741" s="73" t="s">
        <v>1185</v>
      </c>
      <c r="G741" s="71" t="s">
        <v>49</v>
      </c>
      <c r="H741" s="105">
        <v>1</v>
      </c>
      <c r="I741" s="189"/>
      <c r="J741" s="75">
        <f t="shared" si="76"/>
        <v>0</v>
      </c>
      <c r="K741" s="76">
        <f t="shared" si="75"/>
        <v>0</v>
      </c>
    </row>
    <row r="742" spans="1:11" ht="25.5">
      <c r="A742" s="115" t="s">
        <v>1186</v>
      </c>
      <c r="B742" s="71" t="s">
        <v>214</v>
      </c>
      <c r="C742" s="98"/>
      <c r="D742" s="129" t="s">
        <v>28</v>
      </c>
      <c r="E742" s="129"/>
      <c r="F742" s="73" t="s">
        <v>1187</v>
      </c>
      <c r="G742" s="71" t="s">
        <v>49</v>
      </c>
      <c r="H742" s="105">
        <v>1</v>
      </c>
      <c r="I742" s="189"/>
      <c r="J742" s="75">
        <f t="shared" si="76"/>
        <v>0</v>
      </c>
      <c r="K742" s="76">
        <f t="shared" si="75"/>
        <v>0</v>
      </c>
    </row>
    <row r="743" spans="1:11">
      <c r="A743" s="115" t="s">
        <v>1188</v>
      </c>
      <c r="B743" s="98" t="s">
        <v>335</v>
      </c>
      <c r="C743" s="98"/>
      <c r="D743" s="71" t="s">
        <v>28</v>
      </c>
      <c r="E743" s="71" t="s">
        <v>30</v>
      </c>
      <c r="F743" s="73" t="s">
        <v>1189</v>
      </c>
      <c r="G743" s="71" t="s">
        <v>49</v>
      </c>
      <c r="H743" s="105">
        <v>1</v>
      </c>
      <c r="I743" s="189"/>
      <c r="J743" s="75">
        <f>ROUND(I743*$K$3,2)+I743</f>
        <v>0</v>
      </c>
      <c r="K743" s="76">
        <f t="shared" si="75"/>
        <v>0</v>
      </c>
    </row>
    <row r="744" spans="1:11" ht="38.25">
      <c r="A744" s="115" t="s">
        <v>1190</v>
      </c>
      <c r="B744" s="116" t="s">
        <v>335</v>
      </c>
      <c r="C744" s="98"/>
      <c r="D744" s="71" t="s">
        <v>28</v>
      </c>
      <c r="E744" s="71" t="s">
        <v>30</v>
      </c>
      <c r="F744" s="73" t="s">
        <v>1191</v>
      </c>
      <c r="G744" s="71" t="s">
        <v>49</v>
      </c>
      <c r="H744" s="105">
        <v>1</v>
      </c>
      <c r="I744" s="189"/>
      <c r="J744" s="75">
        <f t="shared" si="76"/>
        <v>0</v>
      </c>
      <c r="K744" s="76">
        <f t="shared" si="75"/>
        <v>0</v>
      </c>
    </row>
    <row r="745" spans="1:11" ht="25.5">
      <c r="A745" s="115" t="s">
        <v>1192</v>
      </c>
      <c r="B745" s="98" t="s">
        <v>335</v>
      </c>
      <c r="C745" s="98"/>
      <c r="D745" s="71" t="s">
        <v>28</v>
      </c>
      <c r="E745" s="71" t="s">
        <v>30</v>
      </c>
      <c r="F745" s="73" t="s">
        <v>1193</v>
      </c>
      <c r="G745" s="71" t="s">
        <v>49</v>
      </c>
      <c r="H745" s="105">
        <v>1</v>
      </c>
      <c r="I745" s="189"/>
      <c r="J745" s="75">
        <f>ROUND(I745*$K$3,2)+I745</f>
        <v>0</v>
      </c>
      <c r="K745" s="76">
        <f t="shared" si="75"/>
        <v>0</v>
      </c>
    </row>
    <row r="746" spans="1:11">
      <c r="A746" s="115" t="s">
        <v>1194</v>
      </c>
      <c r="B746" s="71" t="s">
        <v>214</v>
      </c>
      <c r="C746" s="98"/>
      <c r="D746" s="129" t="s">
        <v>28</v>
      </c>
      <c r="E746" s="129"/>
      <c r="F746" s="73" t="s">
        <v>1195</v>
      </c>
      <c r="G746" s="71" t="s">
        <v>49</v>
      </c>
      <c r="H746" s="105">
        <v>1</v>
      </c>
      <c r="I746" s="189"/>
      <c r="J746" s="75">
        <f t="shared" si="76"/>
        <v>0</v>
      </c>
      <c r="K746" s="76">
        <f t="shared" si="75"/>
        <v>0</v>
      </c>
    </row>
    <row r="747" spans="1:11">
      <c r="A747" s="115" t="s">
        <v>1196</v>
      </c>
      <c r="B747" s="98" t="s">
        <v>335</v>
      </c>
      <c r="C747" s="98"/>
      <c r="D747" s="71" t="s">
        <v>28</v>
      </c>
      <c r="E747" s="71" t="s">
        <v>30</v>
      </c>
      <c r="F747" s="73" t="s">
        <v>1197</v>
      </c>
      <c r="G747" s="71" t="s">
        <v>49</v>
      </c>
      <c r="H747" s="105">
        <v>1</v>
      </c>
      <c r="I747" s="189"/>
      <c r="J747" s="75">
        <f>ROUND(I747*$K$3,2)+I747</f>
        <v>0</v>
      </c>
      <c r="K747" s="76">
        <f t="shared" si="75"/>
        <v>0</v>
      </c>
    </row>
    <row r="748" spans="1:11" ht="76.5">
      <c r="A748" s="115" t="s">
        <v>1198</v>
      </c>
      <c r="B748" s="98" t="s">
        <v>335</v>
      </c>
      <c r="C748" s="98"/>
      <c r="D748" s="71" t="s">
        <v>32</v>
      </c>
      <c r="E748" s="71" t="s">
        <v>30</v>
      </c>
      <c r="F748" s="73" t="s">
        <v>1199</v>
      </c>
      <c r="G748" s="71" t="s">
        <v>49</v>
      </c>
      <c r="H748" s="105">
        <v>1</v>
      </c>
      <c r="I748" s="189"/>
      <c r="J748" s="75">
        <f>ROUND(I748*$K$5,2)+I748</f>
        <v>0</v>
      </c>
      <c r="K748" s="76">
        <f t="shared" si="75"/>
        <v>0</v>
      </c>
    </row>
    <row r="749" spans="1:11">
      <c r="A749" s="115" t="s">
        <v>1200</v>
      </c>
      <c r="B749" s="98" t="s">
        <v>335</v>
      </c>
      <c r="C749" s="98"/>
      <c r="D749" s="71" t="s">
        <v>28</v>
      </c>
      <c r="E749" s="71" t="s">
        <v>30</v>
      </c>
      <c r="F749" s="73" t="s">
        <v>1201</v>
      </c>
      <c r="G749" s="71" t="s">
        <v>49</v>
      </c>
      <c r="H749" s="105">
        <v>1</v>
      </c>
      <c r="I749" s="189"/>
      <c r="J749" s="75">
        <f t="shared" si="76"/>
        <v>0</v>
      </c>
      <c r="K749" s="76">
        <f t="shared" si="75"/>
        <v>0</v>
      </c>
    </row>
    <row r="750" spans="1:11" ht="25.5">
      <c r="A750" s="115" t="s">
        <v>1202</v>
      </c>
      <c r="B750" s="116" t="s">
        <v>214</v>
      </c>
      <c r="C750" s="98"/>
      <c r="D750" s="71" t="s">
        <v>28</v>
      </c>
      <c r="E750" s="71"/>
      <c r="F750" s="73" t="s">
        <v>1203</v>
      </c>
      <c r="G750" s="71" t="s">
        <v>49</v>
      </c>
      <c r="H750" s="105">
        <v>1</v>
      </c>
      <c r="I750" s="189"/>
      <c r="J750" s="75">
        <f t="shared" si="76"/>
        <v>0</v>
      </c>
      <c r="K750" s="76">
        <f t="shared" si="75"/>
        <v>0</v>
      </c>
    </row>
    <row r="751" spans="1:11">
      <c r="A751" s="115" t="s">
        <v>1204</v>
      </c>
      <c r="B751" s="98" t="s">
        <v>335</v>
      </c>
      <c r="C751" s="98"/>
      <c r="D751" s="71" t="s">
        <v>28</v>
      </c>
      <c r="E751" s="71" t="s">
        <v>30</v>
      </c>
      <c r="F751" s="73" t="s">
        <v>1205</v>
      </c>
      <c r="G751" s="71" t="s">
        <v>49</v>
      </c>
      <c r="H751" s="105">
        <v>2</v>
      </c>
      <c r="I751" s="189"/>
      <c r="J751" s="75">
        <f>ROUND(I751*$K$3,2)+I751</f>
        <v>0</v>
      </c>
      <c r="K751" s="76">
        <f t="shared" si="75"/>
        <v>0</v>
      </c>
    </row>
    <row r="752" spans="1:11">
      <c r="A752" s="115" t="s">
        <v>1206</v>
      </c>
      <c r="B752" s="71" t="s">
        <v>214</v>
      </c>
      <c r="C752" s="98"/>
      <c r="D752" s="129" t="s">
        <v>28</v>
      </c>
      <c r="E752" s="129"/>
      <c r="F752" s="73" t="s">
        <v>1207</v>
      </c>
      <c r="G752" s="71" t="s">
        <v>49</v>
      </c>
      <c r="H752" s="105">
        <v>1</v>
      </c>
      <c r="I752" s="189"/>
      <c r="J752" s="75">
        <f t="shared" si="76"/>
        <v>0</v>
      </c>
      <c r="K752" s="76">
        <f t="shared" si="75"/>
        <v>0</v>
      </c>
    </row>
    <row r="753" spans="1:11">
      <c r="A753" s="222" t="s">
        <v>1208</v>
      </c>
      <c r="B753" s="223"/>
      <c r="C753" s="224"/>
      <c r="D753" s="223"/>
      <c r="E753" s="223"/>
      <c r="F753" s="225" t="s">
        <v>1209</v>
      </c>
      <c r="G753" s="223"/>
      <c r="H753" s="226"/>
      <c r="I753" s="227"/>
      <c r="J753" s="228"/>
      <c r="K753" s="229">
        <f>SUBTOTAL(9,K754:K758)</f>
        <v>0</v>
      </c>
    </row>
    <row r="754" spans="1:11" ht="25.5">
      <c r="A754" s="115" t="s">
        <v>1210</v>
      </c>
      <c r="B754" s="116" t="s">
        <v>214</v>
      </c>
      <c r="C754" s="98"/>
      <c r="D754" s="71" t="s">
        <v>28</v>
      </c>
      <c r="E754" s="71"/>
      <c r="F754" s="73" t="s">
        <v>885</v>
      </c>
      <c r="G754" s="71" t="s">
        <v>49</v>
      </c>
      <c r="H754" s="105">
        <v>2</v>
      </c>
      <c r="I754" s="189"/>
      <c r="J754" s="75">
        <f>ROUND(I754*$K$3,2)+I754</f>
        <v>0</v>
      </c>
      <c r="K754" s="76">
        <f>ROUND(H754*J754,2)</f>
        <v>0</v>
      </c>
    </row>
    <row r="755" spans="1:11" ht="25.5">
      <c r="A755" s="115" t="s">
        <v>1211</v>
      </c>
      <c r="B755" s="116" t="s">
        <v>214</v>
      </c>
      <c r="C755" s="98"/>
      <c r="D755" s="71" t="s">
        <v>28</v>
      </c>
      <c r="E755" s="71"/>
      <c r="F755" s="73" t="s">
        <v>1212</v>
      </c>
      <c r="G755" s="71" t="s">
        <v>49</v>
      </c>
      <c r="H755" s="105">
        <v>7</v>
      </c>
      <c r="I755" s="189"/>
      <c r="J755" s="75">
        <f>ROUND(I755*$K$3,2)+I755</f>
        <v>0</v>
      </c>
      <c r="K755" s="76">
        <f>ROUND(H755*J755,2)</f>
        <v>0</v>
      </c>
    </row>
    <row r="756" spans="1:11" ht="25.5">
      <c r="A756" s="115" t="s">
        <v>1213</v>
      </c>
      <c r="B756" s="98" t="s">
        <v>335</v>
      </c>
      <c r="C756" s="98"/>
      <c r="D756" s="71" t="s">
        <v>28</v>
      </c>
      <c r="E756" s="71" t="s">
        <v>30</v>
      </c>
      <c r="F756" s="73" t="s">
        <v>887</v>
      </c>
      <c r="G756" s="71" t="s">
        <v>49</v>
      </c>
      <c r="H756" s="137">
        <v>184</v>
      </c>
      <c r="I756" s="191"/>
      <c r="J756" s="75">
        <f>ROUND(I756*$K$3,2)+I756</f>
        <v>0</v>
      </c>
      <c r="K756" s="76">
        <f>ROUND(H756*J756,2)</f>
        <v>0</v>
      </c>
    </row>
    <row r="757" spans="1:11" ht="25.5">
      <c r="A757" s="115" t="s">
        <v>1214</v>
      </c>
      <c r="B757" s="98" t="s">
        <v>335</v>
      </c>
      <c r="C757" s="98"/>
      <c r="D757" s="71" t="s">
        <v>28</v>
      </c>
      <c r="E757" s="71" t="s">
        <v>30</v>
      </c>
      <c r="F757" s="73" t="s">
        <v>1215</v>
      </c>
      <c r="G757" s="71" t="s">
        <v>49</v>
      </c>
      <c r="H757" s="105">
        <v>56</v>
      </c>
      <c r="I757" s="189"/>
      <c r="J757" s="75">
        <f>ROUND(I757*$K$3,2)+I757</f>
        <v>0</v>
      </c>
      <c r="K757" s="76">
        <f>ROUND(H757*J757,2)</f>
        <v>0</v>
      </c>
    </row>
    <row r="758" spans="1:11">
      <c r="A758" s="115" t="s">
        <v>1216</v>
      </c>
      <c r="B758" s="116" t="s">
        <v>214</v>
      </c>
      <c r="C758" s="98"/>
      <c r="D758" s="71" t="s">
        <v>28</v>
      </c>
      <c r="E758" s="71"/>
      <c r="F758" s="73" t="s">
        <v>1217</v>
      </c>
      <c r="G758" s="71" t="s">
        <v>49</v>
      </c>
      <c r="H758" s="105">
        <v>23</v>
      </c>
      <c r="I758" s="189"/>
      <c r="J758" s="75">
        <f>ROUND(I758*$K$3,2)+I758</f>
        <v>0</v>
      </c>
      <c r="K758" s="76">
        <f>ROUND(H758*J758,2)</f>
        <v>0</v>
      </c>
    </row>
    <row r="759" spans="1:11">
      <c r="A759" s="222" t="s">
        <v>1218</v>
      </c>
      <c r="B759" s="223"/>
      <c r="C759" s="224"/>
      <c r="D759" s="223"/>
      <c r="E759" s="223"/>
      <c r="F759" s="225" t="s">
        <v>603</v>
      </c>
      <c r="G759" s="223"/>
      <c r="H759" s="226"/>
      <c r="I759" s="227"/>
      <c r="J759" s="228"/>
      <c r="K759" s="229">
        <f>SUBTOTAL(9,K760:K760)</f>
        <v>0</v>
      </c>
    </row>
    <row r="760" spans="1:11" ht="63.75">
      <c r="A760" s="115" t="s">
        <v>1219</v>
      </c>
      <c r="B760" s="98" t="s">
        <v>335</v>
      </c>
      <c r="C760" s="98"/>
      <c r="D760" s="71" t="s">
        <v>32</v>
      </c>
      <c r="E760" s="71" t="s">
        <v>30</v>
      </c>
      <c r="F760" s="73" t="s">
        <v>1220</v>
      </c>
      <c r="G760" s="71" t="s">
        <v>49</v>
      </c>
      <c r="H760" s="105">
        <v>2</v>
      </c>
      <c r="I760" s="191"/>
      <c r="J760" s="75">
        <f>ROUND(I760*$K$5,2)+I760</f>
        <v>0</v>
      </c>
      <c r="K760" s="76">
        <f>ROUND(H760*J760,2)</f>
        <v>0</v>
      </c>
    </row>
    <row r="761" spans="1:11" ht="25.5">
      <c r="A761" s="222" t="s">
        <v>1221</v>
      </c>
      <c r="B761" s="223"/>
      <c r="C761" s="224"/>
      <c r="D761" s="223"/>
      <c r="E761" s="223"/>
      <c r="F761" s="225" t="s">
        <v>1222</v>
      </c>
      <c r="G761" s="223"/>
      <c r="H761" s="226"/>
      <c r="I761" s="227"/>
      <c r="J761" s="228"/>
      <c r="K761" s="229">
        <f>SUBTOTAL(9,K762:K787)</f>
        <v>0</v>
      </c>
    </row>
    <row r="762" spans="1:11" ht="25.5">
      <c r="A762" s="115" t="s">
        <v>1223</v>
      </c>
      <c r="B762" s="72" t="s">
        <v>348</v>
      </c>
      <c r="C762" s="72"/>
      <c r="D762" s="98" t="s">
        <v>28</v>
      </c>
      <c r="E762" s="98"/>
      <c r="F762" s="73" t="s">
        <v>1224</v>
      </c>
      <c r="G762" s="71" t="s">
        <v>49</v>
      </c>
      <c r="H762" s="105">
        <v>2</v>
      </c>
      <c r="I762" s="191"/>
      <c r="J762" s="75">
        <f>ROUND(I762*$K$3,2)+I762</f>
        <v>0</v>
      </c>
      <c r="K762" s="76">
        <f t="shared" ref="K762:K787" si="77">ROUND(H762*J762,2)</f>
        <v>0</v>
      </c>
    </row>
    <row r="763" spans="1:11">
      <c r="A763" s="115" t="s">
        <v>1225</v>
      </c>
      <c r="B763" s="72" t="s">
        <v>348</v>
      </c>
      <c r="C763" s="72"/>
      <c r="D763" s="98" t="s">
        <v>28</v>
      </c>
      <c r="E763" s="98"/>
      <c r="F763" s="73" t="s">
        <v>1161</v>
      </c>
      <c r="G763" s="71" t="s">
        <v>49</v>
      </c>
      <c r="H763" s="105">
        <v>2</v>
      </c>
      <c r="I763" s="191"/>
      <c r="J763" s="75">
        <f t="shared" ref="J763:J787" si="78">ROUND(I763*$K$3,2)+I763</f>
        <v>0</v>
      </c>
      <c r="K763" s="76">
        <f t="shared" si="77"/>
        <v>0</v>
      </c>
    </row>
    <row r="764" spans="1:11">
      <c r="A764" s="115" t="s">
        <v>1226</v>
      </c>
      <c r="B764" s="72" t="s">
        <v>348</v>
      </c>
      <c r="C764" s="72"/>
      <c r="D764" s="98" t="s">
        <v>28</v>
      </c>
      <c r="E764" s="98"/>
      <c r="F764" s="73" t="s">
        <v>1163</v>
      </c>
      <c r="G764" s="71" t="s">
        <v>49</v>
      </c>
      <c r="H764" s="105">
        <v>2</v>
      </c>
      <c r="I764" s="191"/>
      <c r="J764" s="75">
        <f t="shared" si="78"/>
        <v>0</v>
      </c>
      <c r="K764" s="76">
        <f t="shared" si="77"/>
        <v>0</v>
      </c>
    </row>
    <row r="765" spans="1:11" ht="25.5">
      <c r="A765" s="115" t="s">
        <v>1227</v>
      </c>
      <c r="B765" s="72" t="s">
        <v>348</v>
      </c>
      <c r="C765" s="72"/>
      <c r="D765" s="98" t="s">
        <v>28</v>
      </c>
      <c r="E765" s="98"/>
      <c r="F765" s="73" t="s">
        <v>1165</v>
      </c>
      <c r="G765" s="71" t="s">
        <v>49</v>
      </c>
      <c r="H765" s="105">
        <v>2</v>
      </c>
      <c r="I765" s="191"/>
      <c r="J765" s="75">
        <f t="shared" si="78"/>
        <v>0</v>
      </c>
      <c r="K765" s="76">
        <f t="shared" si="77"/>
        <v>0</v>
      </c>
    </row>
    <row r="766" spans="1:11" ht="25.5">
      <c r="A766" s="115" t="s">
        <v>1228</v>
      </c>
      <c r="B766" s="72" t="s">
        <v>348</v>
      </c>
      <c r="C766" s="72"/>
      <c r="D766" s="98" t="s">
        <v>28</v>
      </c>
      <c r="E766" s="98"/>
      <c r="F766" s="73" t="s">
        <v>1167</v>
      </c>
      <c r="G766" s="71" t="s">
        <v>49</v>
      </c>
      <c r="H766" s="105">
        <v>2</v>
      </c>
      <c r="I766" s="191"/>
      <c r="J766" s="75">
        <f t="shared" si="78"/>
        <v>0</v>
      </c>
      <c r="K766" s="76">
        <f t="shared" si="77"/>
        <v>0</v>
      </c>
    </row>
    <row r="767" spans="1:11" ht="25.5">
      <c r="A767" s="115" t="s">
        <v>1229</v>
      </c>
      <c r="B767" s="72" t="s">
        <v>348</v>
      </c>
      <c r="C767" s="72"/>
      <c r="D767" s="98" t="s">
        <v>28</v>
      </c>
      <c r="E767" s="98"/>
      <c r="F767" s="73" t="s">
        <v>1230</v>
      </c>
      <c r="G767" s="71" t="s">
        <v>49</v>
      </c>
      <c r="H767" s="105">
        <v>3</v>
      </c>
      <c r="I767" s="191"/>
      <c r="J767" s="75">
        <f t="shared" si="78"/>
        <v>0</v>
      </c>
      <c r="K767" s="76">
        <f t="shared" si="77"/>
        <v>0</v>
      </c>
    </row>
    <row r="768" spans="1:11" ht="38.25">
      <c r="A768" s="115" t="s">
        <v>1231</v>
      </c>
      <c r="B768" s="72" t="s">
        <v>348</v>
      </c>
      <c r="C768" s="72"/>
      <c r="D768" s="98" t="s">
        <v>28</v>
      </c>
      <c r="E768" s="98"/>
      <c r="F768" s="73" t="s">
        <v>1171</v>
      </c>
      <c r="G768" s="71" t="s">
        <v>49</v>
      </c>
      <c r="H768" s="105">
        <v>2</v>
      </c>
      <c r="I768" s="191"/>
      <c r="J768" s="75">
        <f t="shared" si="78"/>
        <v>0</v>
      </c>
      <c r="K768" s="76">
        <f t="shared" si="77"/>
        <v>0</v>
      </c>
    </row>
    <row r="769" spans="1:11">
      <c r="A769" s="115" t="s">
        <v>1232</v>
      </c>
      <c r="B769" s="72" t="s">
        <v>348</v>
      </c>
      <c r="C769" s="72"/>
      <c r="D769" s="98" t="s">
        <v>28</v>
      </c>
      <c r="E769" s="98"/>
      <c r="F769" s="73" t="s">
        <v>1233</v>
      </c>
      <c r="G769" s="71" t="s">
        <v>49</v>
      </c>
      <c r="H769" s="105">
        <v>2</v>
      </c>
      <c r="I769" s="191"/>
      <c r="J769" s="75">
        <f t="shared" si="78"/>
        <v>0</v>
      </c>
      <c r="K769" s="76">
        <f t="shared" si="77"/>
        <v>0</v>
      </c>
    </row>
    <row r="770" spans="1:11">
      <c r="A770" s="115" t="s">
        <v>1234</v>
      </c>
      <c r="B770" s="72" t="s">
        <v>348</v>
      </c>
      <c r="C770" s="72"/>
      <c r="D770" s="98" t="s">
        <v>28</v>
      </c>
      <c r="E770" s="98"/>
      <c r="F770" s="73" t="s">
        <v>1175</v>
      </c>
      <c r="G770" s="71" t="s">
        <v>49</v>
      </c>
      <c r="H770" s="105">
        <v>1</v>
      </c>
      <c r="I770" s="191"/>
      <c r="J770" s="75">
        <f t="shared" si="78"/>
        <v>0</v>
      </c>
      <c r="K770" s="76">
        <f t="shared" si="77"/>
        <v>0</v>
      </c>
    </row>
    <row r="771" spans="1:11">
      <c r="A771" s="115" t="s">
        <v>1235</v>
      </c>
      <c r="B771" s="72" t="s">
        <v>348</v>
      </c>
      <c r="C771" s="72"/>
      <c r="D771" s="98" t="s">
        <v>28</v>
      </c>
      <c r="E771" s="98"/>
      <c r="F771" s="73" t="s">
        <v>1177</v>
      </c>
      <c r="G771" s="71" t="s">
        <v>49</v>
      </c>
      <c r="H771" s="105">
        <v>1</v>
      </c>
      <c r="I771" s="191"/>
      <c r="J771" s="75">
        <f t="shared" si="78"/>
        <v>0</v>
      </c>
      <c r="K771" s="76">
        <f t="shared" si="77"/>
        <v>0</v>
      </c>
    </row>
    <row r="772" spans="1:11">
      <c r="A772" s="115" t="s">
        <v>1236</v>
      </c>
      <c r="B772" s="72" t="s">
        <v>348</v>
      </c>
      <c r="C772" s="72"/>
      <c r="D772" s="98" t="s">
        <v>28</v>
      </c>
      <c r="E772" s="98"/>
      <c r="F772" s="73" t="s">
        <v>1237</v>
      </c>
      <c r="G772" s="71" t="s">
        <v>49</v>
      </c>
      <c r="H772" s="105">
        <v>1</v>
      </c>
      <c r="I772" s="191"/>
      <c r="J772" s="75">
        <f t="shared" si="78"/>
        <v>0</v>
      </c>
      <c r="K772" s="76">
        <f t="shared" si="77"/>
        <v>0</v>
      </c>
    </row>
    <row r="773" spans="1:11">
      <c r="A773" s="115" t="s">
        <v>1238</v>
      </c>
      <c r="B773" s="72" t="s">
        <v>348</v>
      </c>
      <c r="C773" s="72"/>
      <c r="D773" s="98" t="s">
        <v>28</v>
      </c>
      <c r="E773" s="98"/>
      <c r="F773" s="73" t="s">
        <v>1181</v>
      </c>
      <c r="G773" s="71" t="s">
        <v>49</v>
      </c>
      <c r="H773" s="105">
        <v>1</v>
      </c>
      <c r="I773" s="191"/>
      <c r="J773" s="75">
        <f t="shared" si="78"/>
        <v>0</v>
      </c>
      <c r="K773" s="76">
        <f t="shared" si="77"/>
        <v>0</v>
      </c>
    </row>
    <row r="774" spans="1:11">
      <c r="A774" s="115" t="s">
        <v>1239</v>
      </c>
      <c r="B774" s="72" t="s">
        <v>609</v>
      </c>
      <c r="C774" s="72"/>
      <c r="D774" s="98" t="s">
        <v>28</v>
      </c>
      <c r="E774" s="98"/>
      <c r="F774" s="73" t="s">
        <v>1183</v>
      </c>
      <c r="G774" s="71" t="s">
        <v>49</v>
      </c>
      <c r="H774" s="105">
        <v>1</v>
      </c>
      <c r="I774" s="191"/>
      <c r="J774" s="75">
        <f t="shared" si="78"/>
        <v>0</v>
      </c>
      <c r="K774" s="76">
        <f t="shared" si="77"/>
        <v>0</v>
      </c>
    </row>
    <row r="775" spans="1:11">
      <c r="A775" s="115" t="s">
        <v>1240</v>
      </c>
      <c r="B775" s="72" t="s">
        <v>348</v>
      </c>
      <c r="C775" s="72"/>
      <c r="D775" s="98" t="s">
        <v>28</v>
      </c>
      <c r="E775" s="98"/>
      <c r="F775" s="73" t="s">
        <v>1185</v>
      </c>
      <c r="G775" s="71" t="s">
        <v>49</v>
      </c>
      <c r="H775" s="105">
        <v>1</v>
      </c>
      <c r="I775" s="191"/>
      <c r="J775" s="75">
        <f t="shared" si="78"/>
        <v>0</v>
      </c>
      <c r="K775" s="76">
        <f t="shared" si="77"/>
        <v>0</v>
      </c>
    </row>
    <row r="776" spans="1:11" ht="25.5">
      <c r="A776" s="115" t="s">
        <v>1241</v>
      </c>
      <c r="B776" s="72" t="s">
        <v>348</v>
      </c>
      <c r="C776" s="72"/>
      <c r="D776" s="98" t="s">
        <v>28</v>
      </c>
      <c r="E776" s="98"/>
      <c r="F776" s="73" t="s">
        <v>1187</v>
      </c>
      <c r="G776" s="71" t="s">
        <v>49</v>
      </c>
      <c r="H776" s="105">
        <v>1</v>
      </c>
      <c r="I776" s="191"/>
      <c r="J776" s="75">
        <f t="shared" si="78"/>
        <v>0</v>
      </c>
      <c r="K776" s="76">
        <f t="shared" si="77"/>
        <v>0</v>
      </c>
    </row>
    <row r="777" spans="1:11">
      <c r="A777" s="115" t="s">
        <v>1242</v>
      </c>
      <c r="B777" s="72" t="s">
        <v>348</v>
      </c>
      <c r="C777" s="72"/>
      <c r="D777" s="98" t="s">
        <v>28</v>
      </c>
      <c r="E777" s="98"/>
      <c r="F777" s="73" t="s">
        <v>1189</v>
      </c>
      <c r="G777" s="71" t="s">
        <v>49</v>
      </c>
      <c r="H777" s="105">
        <v>1</v>
      </c>
      <c r="I777" s="191"/>
      <c r="J777" s="75">
        <f t="shared" si="78"/>
        <v>0</v>
      </c>
      <c r="K777" s="76">
        <f t="shared" si="77"/>
        <v>0</v>
      </c>
    </row>
    <row r="778" spans="1:11" ht="38.25">
      <c r="A778" s="115" t="s">
        <v>1243</v>
      </c>
      <c r="B778" s="72" t="s">
        <v>348</v>
      </c>
      <c r="C778" s="72"/>
      <c r="D778" s="98" t="s">
        <v>28</v>
      </c>
      <c r="E778" s="98"/>
      <c r="F778" s="73" t="s">
        <v>1191</v>
      </c>
      <c r="G778" s="71" t="s">
        <v>49</v>
      </c>
      <c r="H778" s="105">
        <v>1</v>
      </c>
      <c r="I778" s="191"/>
      <c r="J778" s="75">
        <f t="shared" si="78"/>
        <v>0</v>
      </c>
      <c r="K778" s="76">
        <f t="shared" si="77"/>
        <v>0</v>
      </c>
    </row>
    <row r="779" spans="1:11">
      <c r="A779" s="115" t="s">
        <v>1244</v>
      </c>
      <c r="B779" s="72" t="s">
        <v>348</v>
      </c>
      <c r="C779" s="72"/>
      <c r="D779" s="98" t="s">
        <v>28</v>
      </c>
      <c r="E779" s="98"/>
      <c r="F779" s="73" t="s">
        <v>1245</v>
      </c>
      <c r="G779" s="71" t="s">
        <v>49</v>
      </c>
      <c r="H779" s="105">
        <v>1</v>
      </c>
      <c r="I779" s="191"/>
      <c r="J779" s="75">
        <f t="shared" si="78"/>
        <v>0</v>
      </c>
      <c r="K779" s="76">
        <f t="shared" si="77"/>
        <v>0</v>
      </c>
    </row>
    <row r="780" spans="1:11">
      <c r="A780" s="115" t="s">
        <v>1246</v>
      </c>
      <c r="B780" s="72" t="s">
        <v>348</v>
      </c>
      <c r="C780" s="72"/>
      <c r="D780" s="98" t="s">
        <v>28</v>
      </c>
      <c r="E780" s="98"/>
      <c r="F780" s="73" t="s">
        <v>1195</v>
      </c>
      <c r="G780" s="71" t="s">
        <v>49</v>
      </c>
      <c r="H780" s="105">
        <v>1</v>
      </c>
      <c r="I780" s="191"/>
      <c r="J780" s="75">
        <f t="shared" si="78"/>
        <v>0</v>
      </c>
      <c r="K780" s="76">
        <f t="shared" si="77"/>
        <v>0</v>
      </c>
    </row>
    <row r="781" spans="1:11">
      <c r="A781" s="115" t="s">
        <v>1247</v>
      </c>
      <c r="B781" s="72" t="s">
        <v>348</v>
      </c>
      <c r="C781" s="72"/>
      <c r="D781" s="98" t="s">
        <v>28</v>
      </c>
      <c r="E781" s="98"/>
      <c r="F781" s="73" t="s">
        <v>1197</v>
      </c>
      <c r="G781" s="71" t="s">
        <v>49</v>
      </c>
      <c r="H781" s="105">
        <v>1</v>
      </c>
      <c r="I781" s="191"/>
      <c r="J781" s="75">
        <f t="shared" si="78"/>
        <v>0</v>
      </c>
      <c r="K781" s="76">
        <f t="shared" si="77"/>
        <v>0</v>
      </c>
    </row>
    <row r="782" spans="1:11" ht="76.5">
      <c r="A782" s="115" t="s">
        <v>1248</v>
      </c>
      <c r="B782" s="72" t="s">
        <v>348</v>
      </c>
      <c r="C782" s="72"/>
      <c r="D782" s="98" t="s">
        <v>28</v>
      </c>
      <c r="E782" s="98"/>
      <c r="F782" s="73" t="s">
        <v>1199</v>
      </c>
      <c r="G782" s="71" t="s">
        <v>49</v>
      </c>
      <c r="H782" s="105">
        <v>1</v>
      </c>
      <c r="I782" s="191"/>
      <c r="J782" s="75">
        <f t="shared" si="78"/>
        <v>0</v>
      </c>
      <c r="K782" s="76">
        <f t="shared" si="77"/>
        <v>0</v>
      </c>
    </row>
    <row r="783" spans="1:11">
      <c r="A783" s="115" t="s">
        <v>1249</v>
      </c>
      <c r="B783" s="72" t="s">
        <v>348</v>
      </c>
      <c r="C783" s="72"/>
      <c r="D783" s="98" t="s">
        <v>28</v>
      </c>
      <c r="E783" s="98"/>
      <c r="F783" s="73" t="s">
        <v>1201</v>
      </c>
      <c r="G783" s="71" t="s">
        <v>49</v>
      </c>
      <c r="H783" s="105">
        <v>1</v>
      </c>
      <c r="I783" s="191"/>
      <c r="J783" s="75">
        <f t="shared" si="78"/>
        <v>0</v>
      </c>
      <c r="K783" s="76">
        <f t="shared" si="77"/>
        <v>0</v>
      </c>
    </row>
    <row r="784" spans="1:11" ht="25.5">
      <c r="A784" s="115" t="s">
        <v>1250</v>
      </c>
      <c r="B784" s="72" t="s">
        <v>348</v>
      </c>
      <c r="C784" s="72"/>
      <c r="D784" s="98" t="s">
        <v>28</v>
      </c>
      <c r="E784" s="98"/>
      <c r="F784" s="73" t="s">
        <v>1251</v>
      </c>
      <c r="G784" s="71" t="s">
        <v>49</v>
      </c>
      <c r="H784" s="105">
        <v>1</v>
      </c>
      <c r="I784" s="191"/>
      <c r="J784" s="75">
        <f t="shared" si="78"/>
        <v>0</v>
      </c>
      <c r="K784" s="76">
        <f t="shared" si="77"/>
        <v>0</v>
      </c>
    </row>
    <row r="785" spans="1:11">
      <c r="A785" s="115" t="s">
        <v>1252</v>
      </c>
      <c r="B785" s="72" t="s">
        <v>348</v>
      </c>
      <c r="C785" s="72"/>
      <c r="D785" s="98" t="s">
        <v>28</v>
      </c>
      <c r="E785" s="98"/>
      <c r="F785" s="73" t="s">
        <v>1205</v>
      </c>
      <c r="G785" s="71" t="s">
        <v>49</v>
      </c>
      <c r="H785" s="105">
        <v>2</v>
      </c>
      <c r="I785" s="191"/>
      <c r="J785" s="75">
        <f t="shared" si="78"/>
        <v>0</v>
      </c>
      <c r="K785" s="76">
        <f t="shared" si="77"/>
        <v>0</v>
      </c>
    </row>
    <row r="786" spans="1:11">
      <c r="A786" s="115" t="s">
        <v>1253</v>
      </c>
      <c r="B786" s="72" t="s">
        <v>348</v>
      </c>
      <c r="C786" s="72"/>
      <c r="D786" s="98" t="s">
        <v>28</v>
      </c>
      <c r="E786" s="98"/>
      <c r="F786" s="73" t="s">
        <v>1207</v>
      </c>
      <c r="G786" s="71" t="s">
        <v>49</v>
      </c>
      <c r="H786" s="105">
        <v>1</v>
      </c>
      <c r="I786" s="191"/>
      <c r="J786" s="75">
        <f t="shared" si="78"/>
        <v>0</v>
      </c>
      <c r="K786" s="76">
        <f t="shared" si="77"/>
        <v>0</v>
      </c>
    </row>
    <row r="787" spans="1:11" ht="63.75">
      <c r="A787" s="115" t="s">
        <v>1254</v>
      </c>
      <c r="B787" s="72" t="s">
        <v>348</v>
      </c>
      <c r="C787" s="72"/>
      <c r="D787" s="98" t="s">
        <v>28</v>
      </c>
      <c r="E787" s="98"/>
      <c r="F787" s="73" t="s">
        <v>1147</v>
      </c>
      <c r="G787" s="71" t="s">
        <v>64</v>
      </c>
      <c r="H787" s="105">
        <v>3.19</v>
      </c>
      <c r="I787" s="191"/>
      <c r="J787" s="75">
        <f t="shared" si="78"/>
        <v>0</v>
      </c>
      <c r="K787" s="76">
        <f t="shared" si="77"/>
        <v>0</v>
      </c>
    </row>
    <row r="788" spans="1:11">
      <c r="A788" s="222" t="s">
        <v>1255</v>
      </c>
      <c r="B788" s="223"/>
      <c r="C788" s="224"/>
      <c r="D788" s="223"/>
      <c r="E788" s="223"/>
      <c r="F788" s="225" t="s">
        <v>272</v>
      </c>
      <c r="G788" s="223"/>
      <c r="H788" s="226"/>
      <c r="I788" s="227"/>
      <c r="J788" s="228"/>
      <c r="K788" s="229">
        <f>SUBTOTAL(9,K789:K789)</f>
        <v>0</v>
      </c>
    </row>
    <row r="789" spans="1:11" ht="25.5">
      <c r="A789" s="115" t="s">
        <v>1256</v>
      </c>
      <c r="B789" s="97" t="s">
        <v>47</v>
      </c>
      <c r="C789" s="72"/>
      <c r="D789" s="71" t="s">
        <v>28</v>
      </c>
      <c r="E789" s="71" t="s">
        <v>28</v>
      </c>
      <c r="F789" s="126" t="s">
        <v>725</v>
      </c>
      <c r="G789" s="71" t="s">
        <v>319</v>
      </c>
      <c r="H789" s="105">
        <v>3.19</v>
      </c>
      <c r="I789" s="191"/>
      <c r="J789" s="75">
        <f>ROUND(I789*$K$3,2)+I789</f>
        <v>0</v>
      </c>
      <c r="K789" s="76">
        <f>ROUND(H789*J789,2)</f>
        <v>0</v>
      </c>
    </row>
    <row r="790" spans="1:11" ht="25.5">
      <c r="A790" s="222" t="s">
        <v>1257</v>
      </c>
      <c r="B790" s="223"/>
      <c r="C790" s="224"/>
      <c r="D790" s="223"/>
      <c r="E790" s="223"/>
      <c r="F790" s="225" t="s">
        <v>727</v>
      </c>
      <c r="G790" s="223"/>
      <c r="H790" s="226"/>
      <c r="I790" s="227"/>
      <c r="J790" s="228"/>
      <c r="K790" s="229">
        <f>SUBTOTAL(9,K791)</f>
        <v>0</v>
      </c>
    </row>
    <row r="791" spans="1:11" ht="25.5">
      <c r="A791" s="115" t="s">
        <v>1258</v>
      </c>
      <c r="B791" s="116"/>
      <c r="C791" s="72"/>
      <c r="D791" s="71" t="s">
        <v>28</v>
      </c>
      <c r="E791" s="71" t="s">
        <v>28</v>
      </c>
      <c r="F791" s="73" t="s">
        <v>727</v>
      </c>
      <c r="G791" s="71" t="s">
        <v>729</v>
      </c>
      <c r="H791" s="105">
        <v>31.94</v>
      </c>
      <c r="I791" s="191"/>
      <c r="J791" s="75">
        <f>ROUND(I791*$K$3,2)+I791</f>
        <v>0</v>
      </c>
      <c r="K791" s="76">
        <f>ROUND(H791*J791,2)</f>
        <v>0</v>
      </c>
    </row>
    <row r="792" spans="1:11">
      <c r="A792" s="222" t="s">
        <v>1259</v>
      </c>
      <c r="B792" s="223"/>
      <c r="C792" s="224"/>
      <c r="D792" s="223"/>
      <c r="E792" s="223"/>
      <c r="F792" s="225" t="s">
        <v>607</v>
      </c>
      <c r="G792" s="223"/>
      <c r="H792" s="226"/>
      <c r="I792" s="227"/>
      <c r="J792" s="228"/>
      <c r="K792" s="229">
        <f>SUBTOTAL(9,K793)</f>
        <v>0</v>
      </c>
    </row>
    <row r="793" spans="1:11" ht="76.5">
      <c r="A793" s="115" t="s">
        <v>1260</v>
      </c>
      <c r="B793" s="72" t="s">
        <v>609</v>
      </c>
      <c r="C793" s="72"/>
      <c r="D793" s="98" t="s">
        <v>28</v>
      </c>
      <c r="E793" s="98"/>
      <c r="F793" s="73" t="s">
        <v>1261</v>
      </c>
      <c r="G793" s="71" t="s">
        <v>49</v>
      </c>
      <c r="H793" s="105">
        <v>2</v>
      </c>
      <c r="I793" s="191"/>
      <c r="J793" s="75">
        <f>ROUND(I793*$K$3,2)+I793</f>
        <v>0</v>
      </c>
      <c r="K793" s="76">
        <f>ROUND(H793*J793,2)</f>
        <v>0</v>
      </c>
    </row>
    <row r="794" spans="1:11">
      <c r="A794" s="222" t="s">
        <v>1262</v>
      </c>
      <c r="B794" s="223"/>
      <c r="C794" s="224"/>
      <c r="D794" s="223"/>
      <c r="E794" s="223"/>
      <c r="F794" s="225" t="s">
        <v>1263</v>
      </c>
      <c r="G794" s="223"/>
      <c r="H794" s="226"/>
      <c r="I794" s="227"/>
      <c r="J794" s="228"/>
      <c r="K794" s="229">
        <f>SUBTOTAL(9,K795:K796)</f>
        <v>0</v>
      </c>
    </row>
    <row r="795" spans="1:11" ht="63.75">
      <c r="A795" s="115" t="s">
        <v>1264</v>
      </c>
      <c r="B795" s="98" t="s">
        <v>335</v>
      </c>
      <c r="C795" s="98"/>
      <c r="D795" s="71" t="s">
        <v>28</v>
      </c>
      <c r="E795" s="71" t="s">
        <v>30</v>
      </c>
      <c r="F795" s="73" t="s">
        <v>1265</v>
      </c>
      <c r="G795" s="71" t="s">
        <v>49</v>
      </c>
      <c r="H795" s="137">
        <v>1</v>
      </c>
      <c r="I795" s="191"/>
      <c r="J795" s="75">
        <f>ROUND(I795*$K$3,2)+I795</f>
        <v>0</v>
      </c>
      <c r="K795" s="76">
        <f>ROUND(H795*J795,2)</f>
        <v>0</v>
      </c>
    </row>
    <row r="796" spans="1:11" ht="63.75">
      <c r="A796" s="115" t="s">
        <v>1266</v>
      </c>
      <c r="B796" s="72" t="s">
        <v>348</v>
      </c>
      <c r="C796" s="72"/>
      <c r="D796" s="98" t="s">
        <v>28</v>
      </c>
      <c r="E796" s="98"/>
      <c r="F796" s="73" t="s">
        <v>1267</v>
      </c>
      <c r="G796" s="71" t="s">
        <v>49</v>
      </c>
      <c r="H796" s="137">
        <v>1</v>
      </c>
      <c r="I796" s="191"/>
      <c r="J796" s="75">
        <f>ROUND(I796*$K$3,2)+I796</f>
        <v>0</v>
      </c>
      <c r="K796" s="76">
        <f>ROUND(H796*J796,2)</f>
        <v>0</v>
      </c>
    </row>
    <row r="797" spans="1:11">
      <c r="A797" s="222" t="s">
        <v>1268</v>
      </c>
      <c r="B797" s="223"/>
      <c r="C797" s="224"/>
      <c r="D797" s="223"/>
      <c r="E797" s="223"/>
      <c r="F797" s="225" t="s">
        <v>791</v>
      </c>
      <c r="G797" s="223"/>
      <c r="H797" s="226"/>
      <c r="I797" s="227"/>
      <c r="J797" s="228"/>
      <c r="K797" s="229">
        <f>SUBTOTAL(9,K798:K819)</f>
        <v>0</v>
      </c>
    </row>
    <row r="798" spans="1:11" ht="25.5">
      <c r="A798" s="115" t="s">
        <v>1269</v>
      </c>
      <c r="B798" s="97" t="s">
        <v>47</v>
      </c>
      <c r="C798" s="135"/>
      <c r="D798" s="71" t="s">
        <v>28</v>
      </c>
      <c r="E798" s="71" t="s">
        <v>28</v>
      </c>
      <c r="F798" s="73" t="s">
        <v>795</v>
      </c>
      <c r="G798" s="71" t="s">
        <v>64</v>
      </c>
      <c r="H798" s="105">
        <v>293.76</v>
      </c>
      <c r="I798" s="191"/>
      <c r="J798" s="75">
        <f>ROUND(I798*$K$3,2)+I798</f>
        <v>0</v>
      </c>
      <c r="K798" s="76">
        <f t="shared" ref="K798:K819" si="79">ROUND(H798*J798,2)</f>
        <v>0</v>
      </c>
    </row>
    <row r="799" spans="1:11" ht="25.5">
      <c r="A799" s="115" t="s">
        <v>1270</v>
      </c>
      <c r="B799" s="71" t="s">
        <v>62</v>
      </c>
      <c r="C799" s="116"/>
      <c r="D799" s="71" t="s">
        <v>28</v>
      </c>
      <c r="E799" s="71" t="s">
        <v>28</v>
      </c>
      <c r="F799" s="73" t="s">
        <v>1271</v>
      </c>
      <c r="G799" s="71" t="s">
        <v>64</v>
      </c>
      <c r="H799" s="105">
        <v>671.57</v>
      </c>
      <c r="I799" s="187"/>
      <c r="J799" s="75">
        <f t="shared" ref="J799:J817" si="80">ROUND(I799*$K$3,2)+I799</f>
        <v>0</v>
      </c>
      <c r="K799" s="76">
        <f t="shared" si="79"/>
        <v>0</v>
      </c>
    </row>
    <row r="800" spans="1:11" ht="38.25">
      <c r="A800" s="115" t="s">
        <v>1272</v>
      </c>
      <c r="B800" s="71" t="s">
        <v>62</v>
      </c>
      <c r="C800" s="116"/>
      <c r="D800" s="71" t="s">
        <v>28</v>
      </c>
      <c r="E800" s="71" t="s">
        <v>28</v>
      </c>
      <c r="F800" s="73" t="s">
        <v>789</v>
      </c>
      <c r="G800" s="71" t="s">
        <v>96</v>
      </c>
      <c r="H800" s="105">
        <v>134.31</v>
      </c>
      <c r="I800" s="187"/>
      <c r="J800" s="75">
        <f t="shared" si="80"/>
        <v>0</v>
      </c>
      <c r="K800" s="76">
        <f t="shared" si="79"/>
        <v>0</v>
      </c>
    </row>
    <row r="801" spans="1:11" ht="38.25">
      <c r="A801" s="115" t="s">
        <v>1273</v>
      </c>
      <c r="B801" s="71" t="s">
        <v>62</v>
      </c>
      <c r="C801" s="116"/>
      <c r="D801" s="71" t="s">
        <v>28</v>
      </c>
      <c r="E801" s="71" t="s">
        <v>28</v>
      </c>
      <c r="F801" s="73" t="s">
        <v>1274</v>
      </c>
      <c r="G801" s="71" t="s">
        <v>64</v>
      </c>
      <c r="H801" s="105">
        <v>10</v>
      </c>
      <c r="I801" s="187"/>
      <c r="J801" s="75">
        <f t="shared" si="80"/>
        <v>0</v>
      </c>
      <c r="K801" s="76">
        <f t="shared" si="79"/>
        <v>0</v>
      </c>
    </row>
    <row r="802" spans="1:11" ht="63.75">
      <c r="A802" s="115" t="s">
        <v>1275</v>
      </c>
      <c r="B802" s="71" t="s">
        <v>62</v>
      </c>
      <c r="C802" s="116"/>
      <c r="D802" s="71" t="s">
        <v>28</v>
      </c>
      <c r="E802" s="71" t="s">
        <v>28</v>
      </c>
      <c r="F802" s="73" t="s">
        <v>797</v>
      </c>
      <c r="G802" s="71" t="s">
        <v>64</v>
      </c>
      <c r="H802" s="105">
        <v>234.67</v>
      </c>
      <c r="I802" s="187"/>
      <c r="J802" s="75">
        <f t="shared" si="80"/>
        <v>0</v>
      </c>
      <c r="K802" s="76">
        <f t="shared" si="79"/>
        <v>0</v>
      </c>
    </row>
    <row r="803" spans="1:11">
      <c r="A803" s="115" t="s">
        <v>1276</v>
      </c>
      <c r="B803" s="71" t="s">
        <v>62</v>
      </c>
      <c r="C803" s="116"/>
      <c r="D803" s="71" t="s">
        <v>28</v>
      </c>
      <c r="E803" s="71" t="s">
        <v>28</v>
      </c>
      <c r="F803" s="126" t="s">
        <v>801</v>
      </c>
      <c r="G803" s="71" t="s">
        <v>64</v>
      </c>
      <c r="H803" s="105">
        <v>379.86</v>
      </c>
      <c r="I803" s="187"/>
      <c r="J803" s="75">
        <f t="shared" si="80"/>
        <v>0</v>
      </c>
      <c r="K803" s="76">
        <f t="shared" si="79"/>
        <v>0</v>
      </c>
    </row>
    <row r="804" spans="1:11" ht="51">
      <c r="A804" s="115" t="s">
        <v>1277</v>
      </c>
      <c r="B804" s="71" t="s">
        <v>62</v>
      </c>
      <c r="C804" s="116"/>
      <c r="D804" s="71" t="s">
        <v>28</v>
      </c>
      <c r="E804" s="71" t="s">
        <v>28</v>
      </c>
      <c r="F804" s="73" t="s">
        <v>793</v>
      </c>
      <c r="G804" s="98" t="s">
        <v>67</v>
      </c>
      <c r="H804" s="105">
        <v>67.13</v>
      </c>
      <c r="I804" s="187"/>
      <c r="J804" s="75">
        <f t="shared" si="80"/>
        <v>0</v>
      </c>
      <c r="K804" s="76">
        <f t="shared" si="79"/>
        <v>0</v>
      </c>
    </row>
    <row r="805" spans="1:11" ht="25.5">
      <c r="A805" s="115" t="s">
        <v>1278</v>
      </c>
      <c r="B805" s="71" t="s">
        <v>62</v>
      </c>
      <c r="C805" s="136"/>
      <c r="D805" s="71" t="s">
        <v>28</v>
      </c>
      <c r="E805" s="71" t="s">
        <v>28</v>
      </c>
      <c r="F805" s="73" t="s">
        <v>782</v>
      </c>
      <c r="G805" s="71" t="s">
        <v>64</v>
      </c>
      <c r="H805" s="105">
        <v>125.73</v>
      </c>
      <c r="I805" s="187"/>
      <c r="J805" s="75">
        <f t="shared" si="80"/>
        <v>0</v>
      </c>
      <c r="K805" s="76">
        <f t="shared" si="79"/>
        <v>0</v>
      </c>
    </row>
    <row r="806" spans="1:11" ht="51">
      <c r="A806" s="115" t="s">
        <v>1279</v>
      </c>
      <c r="B806" s="71" t="s">
        <v>62</v>
      </c>
      <c r="C806" s="116"/>
      <c r="D806" s="71" t="s">
        <v>28</v>
      </c>
      <c r="E806" s="71" t="s">
        <v>28</v>
      </c>
      <c r="F806" s="126" t="s">
        <v>784</v>
      </c>
      <c r="G806" s="71" t="s">
        <v>96</v>
      </c>
      <c r="H806" s="105">
        <v>31.43</v>
      </c>
      <c r="I806" s="187"/>
      <c r="J806" s="75">
        <f t="shared" si="80"/>
        <v>0</v>
      </c>
      <c r="K806" s="76">
        <f t="shared" si="79"/>
        <v>0</v>
      </c>
    </row>
    <row r="807" spans="1:11" ht="25.5">
      <c r="A807" s="115" t="s">
        <v>1280</v>
      </c>
      <c r="B807" s="71" t="s">
        <v>62</v>
      </c>
      <c r="C807" s="72"/>
      <c r="D807" s="71" t="s">
        <v>28</v>
      </c>
      <c r="E807" s="71" t="s">
        <v>28</v>
      </c>
      <c r="F807" s="73" t="s">
        <v>779</v>
      </c>
      <c r="G807" s="71" t="s">
        <v>729</v>
      </c>
      <c r="H807" s="105">
        <v>707.24250000000006</v>
      </c>
      <c r="I807" s="187"/>
      <c r="J807" s="75">
        <f t="shared" si="80"/>
        <v>0</v>
      </c>
      <c r="K807" s="76">
        <f t="shared" si="79"/>
        <v>0</v>
      </c>
    </row>
    <row r="808" spans="1:11" ht="38.25">
      <c r="A808" s="115" t="s">
        <v>1281</v>
      </c>
      <c r="B808" s="109" t="s">
        <v>62</v>
      </c>
      <c r="C808" s="101"/>
      <c r="D808" s="97" t="s">
        <v>28</v>
      </c>
      <c r="E808" s="97" t="s">
        <v>30</v>
      </c>
      <c r="F808" s="102" t="s">
        <v>806</v>
      </c>
      <c r="G808" s="97" t="s">
        <v>96</v>
      </c>
      <c r="H808" s="120">
        <v>25.15</v>
      </c>
      <c r="I808" s="190"/>
      <c r="J808" s="103">
        <f t="shared" si="80"/>
        <v>0</v>
      </c>
      <c r="K808" s="104">
        <f t="shared" si="79"/>
        <v>0</v>
      </c>
    </row>
    <row r="809" spans="1:11" ht="38.25">
      <c r="A809" s="115" t="s">
        <v>1282</v>
      </c>
      <c r="B809" s="109" t="s">
        <v>62</v>
      </c>
      <c r="C809" s="101"/>
      <c r="D809" s="97" t="s">
        <v>28</v>
      </c>
      <c r="E809" s="97" t="s">
        <v>28</v>
      </c>
      <c r="F809" s="102" t="s">
        <v>808</v>
      </c>
      <c r="G809" s="97" t="s">
        <v>96</v>
      </c>
      <c r="H809" s="120">
        <v>31.43</v>
      </c>
      <c r="I809" s="190"/>
      <c r="J809" s="103">
        <f t="shared" si="80"/>
        <v>0</v>
      </c>
      <c r="K809" s="104">
        <f t="shared" si="79"/>
        <v>0</v>
      </c>
    </row>
    <row r="810" spans="1:11" ht="38.25">
      <c r="A810" s="115" t="s">
        <v>1283</v>
      </c>
      <c r="B810" s="109" t="s">
        <v>62</v>
      </c>
      <c r="C810" s="101"/>
      <c r="D810" s="97" t="s">
        <v>28</v>
      </c>
      <c r="E810" s="97" t="s">
        <v>28</v>
      </c>
      <c r="F810" s="73" t="s">
        <v>98</v>
      </c>
      <c r="G810" s="97" t="s">
        <v>99</v>
      </c>
      <c r="H810" s="120">
        <v>314.33</v>
      </c>
      <c r="I810" s="189"/>
      <c r="J810" s="103">
        <f t="shared" si="80"/>
        <v>0</v>
      </c>
      <c r="K810" s="104">
        <f t="shared" si="79"/>
        <v>0</v>
      </c>
    </row>
    <row r="811" spans="1:11" ht="38.25">
      <c r="A811" s="115" t="s">
        <v>1284</v>
      </c>
      <c r="B811" s="109" t="s">
        <v>47</v>
      </c>
      <c r="C811" s="101"/>
      <c r="D811" s="97" t="s">
        <v>28</v>
      </c>
      <c r="E811" s="97" t="s">
        <v>28</v>
      </c>
      <c r="F811" s="102" t="s">
        <v>811</v>
      </c>
      <c r="G811" s="97" t="s">
        <v>96</v>
      </c>
      <c r="H811" s="120">
        <v>25.15</v>
      </c>
      <c r="I811" s="190"/>
      <c r="J811" s="103">
        <f t="shared" si="80"/>
        <v>0</v>
      </c>
      <c r="K811" s="104">
        <f t="shared" si="79"/>
        <v>0</v>
      </c>
    </row>
    <row r="812" spans="1:11" ht="25.5">
      <c r="A812" s="115" t="s">
        <v>1285</v>
      </c>
      <c r="B812" s="71" t="s">
        <v>62</v>
      </c>
      <c r="C812" s="112"/>
      <c r="D812" s="71" t="s">
        <v>28</v>
      </c>
      <c r="E812" s="71" t="s">
        <v>28</v>
      </c>
      <c r="F812" s="73" t="s">
        <v>813</v>
      </c>
      <c r="G812" s="71" t="s">
        <v>64</v>
      </c>
      <c r="H812" s="105">
        <v>116.96</v>
      </c>
      <c r="I812" s="188"/>
      <c r="J812" s="145">
        <f t="shared" si="80"/>
        <v>0</v>
      </c>
      <c r="K812" s="132">
        <f t="shared" si="79"/>
        <v>0</v>
      </c>
    </row>
    <row r="813" spans="1:11">
      <c r="A813" s="115" t="s">
        <v>1286</v>
      </c>
      <c r="B813" s="71" t="s">
        <v>62</v>
      </c>
      <c r="C813" s="112"/>
      <c r="D813" s="71" t="s">
        <v>28</v>
      </c>
      <c r="E813" s="71" t="s">
        <v>28</v>
      </c>
      <c r="F813" s="73" t="s">
        <v>312</v>
      </c>
      <c r="G813" s="71" t="s">
        <v>64</v>
      </c>
      <c r="H813" s="105">
        <v>116.96</v>
      </c>
      <c r="I813" s="188"/>
      <c r="J813" s="145">
        <f t="shared" si="80"/>
        <v>0</v>
      </c>
      <c r="K813" s="132">
        <f t="shared" si="79"/>
        <v>0</v>
      </c>
    </row>
    <row r="814" spans="1:11" ht="38.25">
      <c r="A814" s="115" t="s">
        <v>1287</v>
      </c>
      <c r="B814" s="71" t="s">
        <v>62</v>
      </c>
      <c r="C814" s="129"/>
      <c r="D814" s="71" t="s">
        <v>28</v>
      </c>
      <c r="E814" s="71" t="s">
        <v>28</v>
      </c>
      <c r="F814" s="126" t="s">
        <v>318</v>
      </c>
      <c r="G814" s="129" t="s">
        <v>319</v>
      </c>
      <c r="H814" s="146">
        <v>14.04</v>
      </c>
      <c r="I814" s="187"/>
      <c r="J814" s="75">
        <f>ROUND(I814*$K$3,2)+I814</f>
        <v>0</v>
      </c>
      <c r="K814" s="76">
        <f>ROUND(H814*J814,2)</f>
        <v>0</v>
      </c>
    </row>
    <row r="815" spans="1:11" ht="25.5">
      <c r="A815" s="115" t="s">
        <v>1288</v>
      </c>
      <c r="B815" s="109" t="s">
        <v>62</v>
      </c>
      <c r="C815" s="101"/>
      <c r="D815" s="97" t="s">
        <v>28</v>
      </c>
      <c r="E815" s="97" t="s">
        <v>28</v>
      </c>
      <c r="F815" s="102" t="s">
        <v>321</v>
      </c>
      <c r="G815" s="97" t="s">
        <v>99</v>
      </c>
      <c r="H815" s="120">
        <v>58.48</v>
      </c>
      <c r="I815" s="190"/>
      <c r="J815" s="103">
        <f>ROUND(I815*$K$3,2)+I815</f>
        <v>0</v>
      </c>
      <c r="K815" s="104">
        <f>ROUND(H815*J815,2)</f>
        <v>0</v>
      </c>
    </row>
    <row r="816" spans="1:11" ht="38.25">
      <c r="A816" s="115" t="s">
        <v>1289</v>
      </c>
      <c r="B816" s="97" t="s">
        <v>47</v>
      </c>
      <c r="C816" s="101"/>
      <c r="D816" s="97" t="s">
        <v>28</v>
      </c>
      <c r="E816" s="97" t="s">
        <v>28</v>
      </c>
      <c r="F816" s="102" t="s">
        <v>310</v>
      </c>
      <c r="G816" s="97" t="s">
        <v>64</v>
      </c>
      <c r="H816" s="120">
        <v>116.96</v>
      </c>
      <c r="I816" s="190"/>
      <c r="J816" s="103">
        <f t="shared" si="80"/>
        <v>0</v>
      </c>
      <c r="K816" s="104">
        <f t="shared" si="79"/>
        <v>0</v>
      </c>
    </row>
    <row r="817" spans="1:11" ht="51">
      <c r="A817" s="115" t="s">
        <v>1290</v>
      </c>
      <c r="B817" s="71" t="s">
        <v>62</v>
      </c>
      <c r="C817" s="119"/>
      <c r="D817" s="71" t="s">
        <v>28</v>
      </c>
      <c r="E817" s="71" t="s">
        <v>28</v>
      </c>
      <c r="F817" s="126" t="s">
        <v>362</v>
      </c>
      <c r="G817" s="71" t="s">
        <v>64</v>
      </c>
      <c r="H817" s="105">
        <v>77.739999999999995</v>
      </c>
      <c r="I817" s="187"/>
      <c r="J817" s="75">
        <f t="shared" si="80"/>
        <v>0</v>
      </c>
      <c r="K817" s="76">
        <f t="shared" si="79"/>
        <v>0</v>
      </c>
    </row>
    <row r="818" spans="1:11" ht="25.5">
      <c r="A818" s="115" t="s">
        <v>1291</v>
      </c>
      <c r="B818" s="71" t="s">
        <v>62</v>
      </c>
      <c r="C818" s="116"/>
      <c r="D818" s="71" t="s">
        <v>28</v>
      </c>
      <c r="E818" s="71" t="s">
        <v>28</v>
      </c>
      <c r="F818" s="73" t="s">
        <v>1292</v>
      </c>
      <c r="G818" s="71" t="s">
        <v>64</v>
      </c>
      <c r="H818" s="105">
        <v>445.53</v>
      </c>
      <c r="I818" s="187"/>
      <c r="J818" s="75">
        <f>ROUND(I818*$K$3,2)+I818</f>
        <v>0</v>
      </c>
      <c r="K818" s="76">
        <f t="shared" si="79"/>
        <v>0</v>
      </c>
    </row>
    <row r="819" spans="1:11" ht="25.5">
      <c r="A819" s="115" t="s">
        <v>1293</v>
      </c>
      <c r="B819" s="71" t="s">
        <v>62</v>
      </c>
      <c r="C819" s="119"/>
      <c r="D819" s="71" t="s">
        <v>28</v>
      </c>
      <c r="E819" s="71" t="s">
        <v>28</v>
      </c>
      <c r="F819" s="126" t="s">
        <v>529</v>
      </c>
      <c r="G819" s="71" t="s">
        <v>64</v>
      </c>
      <c r="H819" s="105">
        <v>445.53</v>
      </c>
      <c r="I819" s="187"/>
      <c r="J819" s="75">
        <f>ROUND(I819*$K$3,2)+I819</f>
        <v>0</v>
      </c>
      <c r="K819" s="76">
        <f t="shared" si="79"/>
        <v>0</v>
      </c>
    </row>
    <row r="820" spans="1:11">
      <c r="A820" s="222" t="s">
        <v>1294</v>
      </c>
      <c r="B820" s="223"/>
      <c r="C820" s="224"/>
      <c r="D820" s="223"/>
      <c r="E820" s="223"/>
      <c r="F820" s="225" t="s">
        <v>1295</v>
      </c>
      <c r="G820" s="223"/>
      <c r="H820" s="226"/>
      <c r="I820" s="227"/>
      <c r="J820" s="228"/>
      <c r="K820" s="229">
        <f>SUBTOTAL(9,K821:K912)</f>
        <v>0</v>
      </c>
    </row>
    <row r="821" spans="1:11">
      <c r="A821" s="237" t="s">
        <v>1296</v>
      </c>
      <c r="B821" s="238"/>
      <c r="C821" s="232"/>
      <c r="D821" s="238"/>
      <c r="E821" s="238"/>
      <c r="F821" s="233" t="s">
        <v>60</v>
      </c>
      <c r="G821" s="238"/>
      <c r="H821" s="239"/>
      <c r="I821" s="240"/>
      <c r="J821" s="241"/>
      <c r="K821" s="242">
        <f>SUBTOTAL(9,K822:K823)</f>
        <v>0</v>
      </c>
    </row>
    <row r="822" spans="1:11" ht="38.25">
      <c r="A822" s="115" t="s">
        <v>1297</v>
      </c>
      <c r="B822" s="71" t="s">
        <v>47</v>
      </c>
      <c r="C822" s="116"/>
      <c r="D822" s="71" t="s">
        <v>28</v>
      </c>
      <c r="E822" s="71" t="s">
        <v>28</v>
      </c>
      <c r="F822" s="126" t="s">
        <v>403</v>
      </c>
      <c r="G822" s="71" t="s">
        <v>64</v>
      </c>
      <c r="H822" s="105">
        <v>19.739999999999998</v>
      </c>
      <c r="I822" s="187"/>
      <c r="J822" s="75">
        <f>ROUND(I822*$K$3,2)+I822</f>
        <v>0</v>
      </c>
      <c r="K822" s="76">
        <f>ROUND(H822*J822,2)</f>
        <v>0</v>
      </c>
    </row>
    <row r="823" spans="1:11">
      <c r="A823" s="115" t="s">
        <v>1298</v>
      </c>
      <c r="B823" s="97" t="s">
        <v>47</v>
      </c>
      <c r="C823" s="119"/>
      <c r="D823" s="71" t="s">
        <v>28</v>
      </c>
      <c r="E823" s="71" t="s">
        <v>28</v>
      </c>
      <c r="F823" s="73" t="s">
        <v>407</v>
      </c>
      <c r="G823" s="71" t="s">
        <v>64</v>
      </c>
      <c r="H823" s="105">
        <v>19.739999999999998</v>
      </c>
      <c r="I823" s="191"/>
      <c r="J823" s="75">
        <f>ROUND(I823*$K$3,2)+I823</f>
        <v>0</v>
      </c>
      <c r="K823" s="76">
        <f>ROUND(H823*J823,2)</f>
        <v>0</v>
      </c>
    </row>
    <row r="824" spans="1:11">
      <c r="A824" s="237" t="s">
        <v>1299</v>
      </c>
      <c r="B824" s="238"/>
      <c r="C824" s="232"/>
      <c r="D824" s="238"/>
      <c r="E824" s="238"/>
      <c r="F824" s="233" t="s">
        <v>1119</v>
      </c>
      <c r="G824" s="238"/>
      <c r="H824" s="239"/>
      <c r="I824" s="240"/>
      <c r="J824" s="241"/>
      <c r="K824" s="242">
        <f>SUBTOTAL(9,K825)</f>
        <v>0</v>
      </c>
    </row>
    <row r="825" spans="1:11">
      <c r="A825" s="114" t="s">
        <v>1300</v>
      </c>
      <c r="B825" s="71" t="s">
        <v>62</v>
      </c>
      <c r="C825" s="98"/>
      <c r="D825" s="71" t="s">
        <v>28</v>
      </c>
      <c r="E825" s="71" t="s">
        <v>28</v>
      </c>
      <c r="F825" s="73" t="s">
        <v>418</v>
      </c>
      <c r="G825" s="71" t="s">
        <v>96</v>
      </c>
      <c r="H825" s="105">
        <v>2.77</v>
      </c>
      <c r="I825" s="188"/>
      <c r="J825" s="75">
        <f>ROUND(I825*$K$3,2)+I825</f>
        <v>0</v>
      </c>
      <c r="K825" s="76">
        <f>ROUND(H825*J825,2)</f>
        <v>0</v>
      </c>
    </row>
    <row r="826" spans="1:11">
      <c r="A826" s="237" t="s">
        <v>1301</v>
      </c>
      <c r="B826" s="238"/>
      <c r="C826" s="232"/>
      <c r="D826" s="238"/>
      <c r="E826" s="238"/>
      <c r="F826" s="233" t="s">
        <v>1302</v>
      </c>
      <c r="G826" s="238"/>
      <c r="H826" s="239"/>
      <c r="I826" s="240"/>
      <c r="J826" s="241"/>
      <c r="K826" s="242">
        <f>SUBTOTAL(9,K827:K829)</f>
        <v>0</v>
      </c>
    </row>
    <row r="827" spans="1:11" ht="25.5">
      <c r="A827" s="115" t="s">
        <v>1303</v>
      </c>
      <c r="B827" s="71" t="s">
        <v>62</v>
      </c>
      <c r="C827" s="136"/>
      <c r="D827" s="71" t="s">
        <v>28</v>
      </c>
      <c r="E827" s="71" t="s">
        <v>28</v>
      </c>
      <c r="F827" s="73" t="s">
        <v>150</v>
      </c>
      <c r="G827" s="71" t="s">
        <v>96</v>
      </c>
      <c r="H827" s="105">
        <v>3.47</v>
      </c>
      <c r="I827" s="188"/>
      <c r="J827" s="75">
        <f>ROUND(I827*$K$3,2)+I827</f>
        <v>0</v>
      </c>
      <c r="K827" s="76">
        <f>ROUND(H827*J827,2)</f>
        <v>0</v>
      </c>
    </row>
    <row r="828" spans="1:11" ht="25.5">
      <c r="A828" s="115" t="s">
        <v>1304</v>
      </c>
      <c r="B828" s="71" t="s">
        <v>62</v>
      </c>
      <c r="C828" s="72"/>
      <c r="D828" s="71" t="s">
        <v>28</v>
      </c>
      <c r="E828" s="71" t="s">
        <v>28</v>
      </c>
      <c r="F828" s="73" t="s">
        <v>779</v>
      </c>
      <c r="G828" s="71" t="s">
        <v>729</v>
      </c>
      <c r="H828" s="105">
        <v>52.05</v>
      </c>
      <c r="I828" s="187"/>
      <c r="J828" s="75">
        <f>ROUND(I828*$K$3,2)+I828</f>
        <v>0</v>
      </c>
      <c r="K828" s="76">
        <f>ROUND(H828*J828,2)</f>
        <v>0</v>
      </c>
    </row>
    <row r="829" spans="1:11" ht="25.5">
      <c r="A829" s="115" t="s">
        <v>1305</v>
      </c>
      <c r="B829" s="71" t="s">
        <v>62</v>
      </c>
      <c r="C829" s="98"/>
      <c r="D829" s="71" t="s">
        <v>28</v>
      </c>
      <c r="E829" s="71" t="s">
        <v>28</v>
      </c>
      <c r="F829" s="73" t="s">
        <v>153</v>
      </c>
      <c r="G829" s="71" t="s">
        <v>96</v>
      </c>
      <c r="H829" s="105">
        <v>3.47</v>
      </c>
      <c r="I829" s="188"/>
      <c r="J829" s="75">
        <f>ROUND(I829*$K$3,2)+I829</f>
        <v>0</v>
      </c>
      <c r="K829" s="76">
        <f>ROUND(H829*J829,2)</f>
        <v>0</v>
      </c>
    </row>
    <row r="830" spans="1:11">
      <c r="A830" s="237" t="s">
        <v>1306</v>
      </c>
      <c r="B830" s="238"/>
      <c r="C830" s="232"/>
      <c r="D830" s="238"/>
      <c r="E830" s="238"/>
      <c r="F830" s="233" t="s">
        <v>1077</v>
      </c>
      <c r="G830" s="238"/>
      <c r="H830" s="239"/>
      <c r="I830" s="240"/>
      <c r="J830" s="241"/>
      <c r="K830" s="242">
        <f>SUBTOTAL(9,K831:K839)</f>
        <v>0</v>
      </c>
    </row>
    <row r="831" spans="1:11" ht="38.25">
      <c r="A831" s="115" t="s">
        <v>1307</v>
      </c>
      <c r="B831" s="71" t="s">
        <v>62</v>
      </c>
      <c r="C831" s="128"/>
      <c r="D831" s="71" t="s">
        <v>28</v>
      </c>
      <c r="E831" s="71" t="s">
        <v>28</v>
      </c>
      <c r="F831" s="73" t="s">
        <v>437</v>
      </c>
      <c r="G831" s="71" t="s">
        <v>96</v>
      </c>
      <c r="H831" s="105">
        <v>0.99</v>
      </c>
      <c r="I831" s="187"/>
      <c r="J831" s="75">
        <f t="shared" ref="J831:J837" si="81">ROUND(I831*$K$3,2)+I831</f>
        <v>0</v>
      </c>
      <c r="K831" s="76">
        <f>ROUND(H831*J831,2)</f>
        <v>0</v>
      </c>
    </row>
    <row r="832" spans="1:11" ht="25.5">
      <c r="A832" s="115" t="s">
        <v>1308</v>
      </c>
      <c r="B832" s="71" t="s">
        <v>62</v>
      </c>
      <c r="C832" s="128"/>
      <c r="D832" s="71" t="s">
        <v>28</v>
      </c>
      <c r="E832" s="71" t="s">
        <v>28</v>
      </c>
      <c r="F832" s="73" t="s">
        <v>743</v>
      </c>
      <c r="G832" s="71" t="s">
        <v>64</v>
      </c>
      <c r="H832" s="105">
        <v>0.78</v>
      </c>
      <c r="I832" s="187"/>
      <c r="J832" s="75">
        <f t="shared" si="81"/>
        <v>0</v>
      </c>
      <c r="K832" s="76">
        <f>ROUND(H832*J832,2)</f>
        <v>0</v>
      </c>
    </row>
    <row r="833" spans="1:11" ht="25.5">
      <c r="A833" s="115" t="s">
        <v>1309</v>
      </c>
      <c r="B833" s="71" t="s">
        <v>335</v>
      </c>
      <c r="C833" s="98"/>
      <c r="D833" s="71" t="s">
        <v>28</v>
      </c>
      <c r="E833" s="71" t="s">
        <v>28</v>
      </c>
      <c r="F833" s="73" t="s">
        <v>1310</v>
      </c>
      <c r="G833" s="98" t="s">
        <v>67</v>
      </c>
      <c r="H833" s="105">
        <v>34</v>
      </c>
      <c r="I833" s="187"/>
      <c r="J833" s="75">
        <f t="shared" si="81"/>
        <v>0</v>
      </c>
      <c r="K833" s="76">
        <f>ROUND(H833*J833,2)</f>
        <v>0</v>
      </c>
    </row>
    <row r="834" spans="1:11" ht="25.5">
      <c r="A834" s="115" t="s">
        <v>1311</v>
      </c>
      <c r="B834" s="71" t="s">
        <v>62</v>
      </c>
      <c r="C834" s="119"/>
      <c r="D834" s="71" t="s">
        <v>28</v>
      </c>
      <c r="E834" s="71" t="s">
        <v>28</v>
      </c>
      <c r="F834" s="73" t="s">
        <v>435</v>
      </c>
      <c r="G834" s="71" t="s">
        <v>49</v>
      </c>
      <c r="H834" s="105">
        <v>4</v>
      </c>
      <c r="I834" s="187"/>
      <c r="J834" s="75">
        <f t="shared" si="81"/>
        <v>0</v>
      </c>
      <c r="K834" s="76">
        <f t="shared" ref="K834:K839" si="82">ROUND(H834*J834,2)</f>
        <v>0</v>
      </c>
    </row>
    <row r="835" spans="1:11" ht="38.25">
      <c r="A835" s="115" t="s">
        <v>1312</v>
      </c>
      <c r="B835" s="71" t="s">
        <v>62</v>
      </c>
      <c r="C835" s="119"/>
      <c r="D835" s="71" t="s">
        <v>28</v>
      </c>
      <c r="E835" s="71" t="s">
        <v>28</v>
      </c>
      <c r="F835" s="73" t="s">
        <v>745</v>
      </c>
      <c r="G835" s="129" t="s">
        <v>442</v>
      </c>
      <c r="H835" s="105">
        <v>932</v>
      </c>
      <c r="I835" s="187"/>
      <c r="J835" s="75">
        <f t="shared" si="81"/>
        <v>0</v>
      </c>
      <c r="K835" s="76">
        <f t="shared" si="82"/>
        <v>0</v>
      </c>
    </row>
    <row r="836" spans="1:11" ht="38.25">
      <c r="A836" s="115" t="s">
        <v>1313</v>
      </c>
      <c r="B836" s="71" t="s">
        <v>62</v>
      </c>
      <c r="C836" s="119"/>
      <c r="D836" s="71" t="s">
        <v>28</v>
      </c>
      <c r="E836" s="71" t="s">
        <v>28</v>
      </c>
      <c r="F836" s="73" t="s">
        <v>459</v>
      </c>
      <c r="G836" s="129" t="s">
        <v>442</v>
      </c>
      <c r="H836" s="105">
        <v>16</v>
      </c>
      <c r="I836" s="187"/>
      <c r="J836" s="75">
        <f t="shared" si="81"/>
        <v>0</v>
      </c>
      <c r="K836" s="76">
        <f t="shared" si="82"/>
        <v>0</v>
      </c>
    </row>
    <row r="837" spans="1:11" ht="63.75">
      <c r="A837" s="115" t="s">
        <v>1314</v>
      </c>
      <c r="B837" s="71" t="s">
        <v>47</v>
      </c>
      <c r="C837" s="119"/>
      <c r="D837" s="71" t="s">
        <v>28</v>
      </c>
      <c r="E837" s="71" t="s">
        <v>28</v>
      </c>
      <c r="F837" s="73" t="s">
        <v>444</v>
      </c>
      <c r="G837" s="71" t="s">
        <v>64</v>
      </c>
      <c r="H837" s="105">
        <v>71.989999999999995</v>
      </c>
      <c r="I837" s="187"/>
      <c r="J837" s="75">
        <f t="shared" si="81"/>
        <v>0</v>
      </c>
      <c r="K837" s="76">
        <f t="shared" si="82"/>
        <v>0</v>
      </c>
    </row>
    <row r="838" spans="1:11" ht="63.75">
      <c r="A838" s="115" t="s">
        <v>1315</v>
      </c>
      <c r="B838" s="97" t="s">
        <v>47</v>
      </c>
      <c r="C838" s="119"/>
      <c r="D838" s="71" t="s">
        <v>28</v>
      </c>
      <c r="E838" s="71" t="s">
        <v>28</v>
      </c>
      <c r="F838" s="73" t="s">
        <v>446</v>
      </c>
      <c r="G838" s="71" t="s">
        <v>96</v>
      </c>
      <c r="H838" s="105">
        <v>12.25</v>
      </c>
      <c r="I838" s="191"/>
      <c r="J838" s="75">
        <f>ROUND(I838*$K$3,2)+I838</f>
        <v>0</v>
      </c>
      <c r="K838" s="76">
        <f t="shared" si="82"/>
        <v>0</v>
      </c>
    </row>
    <row r="839" spans="1:11" ht="63.75">
      <c r="A839" s="115" t="s">
        <v>1316</v>
      </c>
      <c r="B839" s="71" t="s">
        <v>47</v>
      </c>
      <c r="C839" s="119"/>
      <c r="D839" s="71" t="s">
        <v>28</v>
      </c>
      <c r="E839" s="71" t="s">
        <v>28</v>
      </c>
      <c r="F839" s="126" t="s">
        <v>452</v>
      </c>
      <c r="G839" s="71" t="s">
        <v>96</v>
      </c>
      <c r="H839" s="105">
        <v>55.54</v>
      </c>
      <c r="I839" s="187"/>
      <c r="J839" s="75">
        <f>ROUND(I839*$K$3,2)+I839</f>
        <v>0</v>
      </c>
      <c r="K839" s="76">
        <f t="shared" si="82"/>
        <v>0</v>
      </c>
    </row>
    <row r="840" spans="1:11">
      <c r="A840" s="237" t="s">
        <v>1317</v>
      </c>
      <c r="B840" s="238"/>
      <c r="C840" s="232"/>
      <c r="D840" s="238"/>
      <c r="E840" s="238"/>
      <c r="F840" s="233" t="s">
        <v>1318</v>
      </c>
      <c r="G840" s="238"/>
      <c r="H840" s="239"/>
      <c r="I840" s="240"/>
      <c r="J840" s="241"/>
      <c r="K840" s="242">
        <f>SUBTOTAL(9,K841:K842)</f>
        <v>0</v>
      </c>
    </row>
    <row r="841" spans="1:11" ht="63.75">
      <c r="A841" s="115" t="s">
        <v>1319</v>
      </c>
      <c r="B841" s="71" t="s">
        <v>62</v>
      </c>
      <c r="C841" s="116"/>
      <c r="D841" s="71" t="s">
        <v>28</v>
      </c>
      <c r="E841" s="71" t="s">
        <v>28</v>
      </c>
      <c r="F841" s="73" t="s">
        <v>470</v>
      </c>
      <c r="G841" s="71" t="s">
        <v>64</v>
      </c>
      <c r="H841" s="105">
        <v>52.78</v>
      </c>
      <c r="I841" s="187"/>
      <c r="J841" s="75">
        <f>ROUND(I841*$K$3,2)+I841</f>
        <v>0</v>
      </c>
      <c r="K841" s="76">
        <f>ROUND(H841*J841,2)</f>
        <v>0</v>
      </c>
    </row>
    <row r="842" spans="1:11" ht="38.25">
      <c r="A842" s="115" t="s">
        <v>1320</v>
      </c>
      <c r="B842" s="71" t="s">
        <v>62</v>
      </c>
      <c r="C842" s="116"/>
      <c r="D842" s="71" t="s">
        <v>28</v>
      </c>
      <c r="E842" s="71" t="s">
        <v>28</v>
      </c>
      <c r="F842" s="73" t="s">
        <v>1321</v>
      </c>
      <c r="G842" s="71" t="s">
        <v>64</v>
      </c>
      <c r="H842" s="105">
        <v>14.78</v>
      </c>
      <c r="I842" s="187"/>
      <c r="J842" s="75">
        <f>ROUND(I842*$K$3,2)+I842</f>
        <v>0</v>
      </c>
      <c r="K842" s="76">
        <f>ROUND(H842*J842,2)</f>
        <v>0</v>
      </c>
    </row>
    <row r="843" spans="1:11">
      <c r="A843" s="237" t="s">
        <v>1322</v>
      </c>
      <c r="B843" s="238"/>
      <c r="C843" s="232"/>
      <c r="D843" s="238"/>
      <c r="E843" s="238"/>
      <c r="F843" s="233" t="s">
        <v>1323</v>
      </c>
      <c r="G843" s="238"/>
      <c r="H843" s="239"/>
      <c r="I843" s="240"/>
      <c r="J843" s="241"/>
      <c r="K843" s="242">
        <f>SUBTOTAL(9,K844:K847)</f>
        <v>0</v>
      </c>
    </row>
    <row r="844" spans="1:11" ht="38.25">
      <c r="A844" s="115" t="s">
        <v>1324</v>
      </c>
      <c r="B844" s="71" t="s">
        <v>62</v>
      </c>
      <c r="C844" s="119"/>
      <c r="D844" s="71" t="s">
        <v>28</v>
      </c>
      <c r="E844" s="71" t="s">
        <v>28</v>
      </c>
      <c r="F844" s="73" t="s">
        <v>474</v>
      </c>
      <c r="G844" s="71" t="s">
        <v>96</v>
      </c>
      <c r="H844" s="105">
        <v>0.81</v>
      </c>
      <c r="I844" s="187"/>
      <c r="J844" s="75">
        <f>ROUND(I844*$K$3,2)+I844</f>
        <v>0</v>
      </c>
      <c r="K844" s="76">
        <f>ROUND(H844*J844,2)</f>
        <v>0</v>
      </c>
    </row>
    <row r="845" spans="1:11" ht="38.25">
      <c r="A845" s="115" t="s">
        <v>1325</v>
      </c>
      <c r="B845" s="71" t="s">
        <v>62</v>
      </c>
      <c r="C845" s="119"/>
      <c r="D845" s="71" t="s">
        <v>28</v>
      </c>
      <c r="E845" s="71" t="s">
        <v>28</v>
      </c>
      <c r="F845" s="126" t="s">
        <v>476</v>
      </c>
      <c r="G845" s="71" t="s">
        <v>96</v>
      </c>
      <c r="H845" s="146">
        <v>0.34</v>
      </c>
      <c r="I845" s="187"/>
      <c r="J845" s="75">
        <f>ROUND(I845*$K$3,2)+I845</f>
        <v>0</v>
      </c>
      <c r="K845" s="76">
        <f>ROUND(H845*J845,2)</f>
        <v>0</v>
      </c>
    </row>
    <row r="846" spans="1:11" ht="63.75">
      <c r="A846" s="115" t="s">
        <v>1326</v>
      </c>
      <c r="B846" s="71" t="s">
        <v>47</v>
      </c>
      <c r="C846" s="130"/>
      <c r="D846" s="71" t="s">
        <v>28</v>
      </c>
      <c r="E846" s="71" t="s">
        <v>28</v>
      </c>
      <c r="F846" s="73" t="s">
        <v>478</v>
      </c>
      <c r="G846" s="71" t="s">
        <v>64</v>
      </c>
      <c r="H846" s="105">
        <v>146.19</v>
      </c>
      <c r="I846" s="187"/>
      <c r="J846" s="75">
        <f>ROUND(I846*$K$3,2)+I846</f>
        <v>0</v>
      </c>
      <c r="K846" s="76">
        <f>ROUND(H846*J846,2)</f>
        <v>0</v>
      </c>
    </row>
    <row r="847" spans="1:11" ht="51">
      <c r="A847" s="115" t="s">
        <v>1327</v>
      </c>
      <c r="B847" s="97" t="s">
        <v>47</v>
      </c>
      <c r="C847" s="119"/>
      <c r="D847" s="71" t="s">
        <v>28</v>
      </c>
      <c r="E847" s="71" t="s">
        <v>28</v>
      </c>
      <c r="F847" s="73" t="s">
        <v>480</v>
      </c>
      <c r="G847" s="71" t="s">
        <v>64</v>
      </c>
      <c r="H847" s="105">
        <v>16.8</v>
      </c>
      <c r="I847" s="187"/>
      <c r="J847" s="75">
        <f>ROUND(I847*$K$3,2)+I847</f>
        <v>0</v>
      </c>
      <c r="K847" s="76">
        <f>ROUND(H847*J847,2)</f>
        <v>0</v>
      </c>
    </row>
    <row r="848" spans="1:11">
      <c r="A848" s="237" t="s">
        <v>1328</v>
      </c>
      <c r="B848" s="238"/>
      <c r="C848" s="232"/>
      <c r="D848" s="238"/>
      <c r="E848" s="238"/>
      <c r="F848" s="233" t="s">
        <v>1329</v>
      </c>
      <c r="G848" s="238"/>
      <c r="H848" s="239"/>
      <c r="I848" s="240"/>
      <c r="J848" s="241"/>
      <c r="K848" s="242">
        <f>SUBTOTAL(9,K849:K851)</f>
        <v>0</v>
      </c>
    </row>
    <row r="849" spans="1:11" ht="38.25">
      <c r="A849" s="115" t="s">
        <v>1330</v>
      </c>
      <c r="B849" s="71" t="s">
        <v>62</v>
      </c>
      <c r="C849" s="116"/>
      <c r="D849" s="71" t="s">
        <v>28</v>
      </c>
      <c r="E849" s="71" t="s">
        <v>28</v>
      </c>
      <c r="F849" s="73" t="s">
        <v>1331</v>
      </c>
      <c r="G849" s="71" t="s">
        <v>64</v>
      </c>
      <c r="H849" s="105">
        <v>3</v>
      </c>
      <c r="I849" s="187"/>
      <c r="J849" s="75">
        <f>ROUND(I849*$K$3,2)+I849</f>
        <v>0</v>
      </c>
      <c r="K849" s="76">
        <f>ROUND(H849*J849,2)</f>
        <v>0</v>
      </c>
    </row>
    <row r="850" spans="1:11" ht="38.25">
      <c r="A850" s="115" t="s">
        <v>1332</v>
      </c>
      <c r="B850" s="97" t="s">
        <v>47</v>
      </c>
      <c r="C850" s="72"/>
      <c r="D850" s="71" t="s">
        <v>28</v>
      </c>
      <c r="E850" s="71" t="s">
        <v>28</v>
      </c>
      <c r="F850" s="73" t="s">
        <v>510</v>
      </c>
      <c r="G850" s="71" t="s">
        <v>64</v>
      </c>
      <c r="H850" s="105">
        <v>3</v>
      </c>
      <c r="I850" s="187"/>
      <c r="J850" s="75">
        <f>ROUND(I850*$K$3,2)+I850</f>
        <v>0</v>
      </c>
      <c r="K850" s="76">
        <f>ROUND(H850*J850,2)</f>
        <v>0</v>
      </c>
    </row>
    <row r="851" spans="1:11" ht="38.25">
      <c r="A851" s="115" t="s">
        <v>1333</v>
      </c>
      <c r="B851" s="71" t="s">
        <v>62</v>
      </c>
      <c r="C851" s="119"/>
      <c r="D851" s="71" t="s">
        <v>28</v>
      </c>
      <c r="E851" s="71" t="s">
        <v>28</v>
      </c>
      <c r="F851" s="73" t="s">
        <v>512</v>
      </c>
      <c r="G851" s="71" t="s">
        <v>64</v>
      </c>
      <c r="H851" s="105">
        <v>12.12</v>
      </c>
      <c r="I851" s="187"/>
      <c r="J851" s="75">
        <f>ROUND(I851*$K$3,2)+I851</f>
        <v>0</v>
      </c>
      <c r="K851" s="76">
        <f>ROUND(H851*J851,2)</f>
        <v>0</v>
      </c>
    </row>
    <row r="852" spans="1:11">
      <c r="A852" s="237" t="s">
        <v>1334</v>
      </c>
      <c r="B852" s="238"/>
      <c r="C852" s="232"/>
      <c r="D852" s="238"/>
      <c r="E852" s="238"/>
      <c r="F852" s="233" t="s">
        <v>1335</v>
      </c>
      <c r="G852" s="238"/>
      <c r="H852" s="239"/>
      <c r="I852" s="240"/>
      <c r="J852" s="241"/>
      <c r="K852" s="242">
        <f>SUBTOTAL(9,K853:K854)</f>
        <v>0</v>
      </c>
    </row>
    <row r="853" spans="1:11" ht="25.5">
      <c r="A853" s="115" t="s">
        <v>1336</v>
      </c>
      <c r="B853" s="71" t="s">
        <v>62</v>
      </c>
      <c r="C853" s="116"/>
      <c r="D853" s="71" t="s">
        <v>28</v>
      </c>
      <c r="E853" s="71" t="s">
        <v>28</v>
      </c>
      <c r="F853" s="73" t="s">
        <v>1292</v>
      </c>
      <c r="G853" s="71" t="s">
        <v>64</v>
      </c>
      <c r="H853" s="105">
        <v>146.19</v>
      </c>
      <c r="I853" s="187"/>
      <c r="J853" s="75">
        <f>ROUND(I853*$K$3,2)+I853</f>
        <v>0</v>
      </c>
      <c r="K853" s="76">
        <f>ROUND(H853*J853,2)</f>
        <v>0</v>
      </c>
    </row>
    <row r="854" spans="1:11" ht="25.5">
      <c r="A854" s="115" t="s">
        <v>1337</v>
      </c>
      <c r="B854" s="71" t="s">
        <v>62</v>
      </c>
      <c r="C854" s="119"/>
      <c r="D854" s="71" t="s">
        <v>28</v>
      </c>
      <c r="E854" s="71" t="s">
        <v>28</v>
      </c>
      <c r="F854" s="126" t="s">
        <v>529</v>
      </c>
      <c r="G854" s="71" t="s">
        <v>64</v>
      </c>
      <c r="H854" s="105">
        <v>146.19</v>
      </c>
      <c r="I854" s="187"/>
      <c r="J854" s="75">
        <f>ROUND(I854*$K$3,2)+I854</f>
        <v>0</v>
      </c>
      <c r="K854" s="76">
        <f>ROUND(H854*J854,2)</f>
        <v>0</v>
      </c>
    </row>
    <row r="855" spans="1:11">
      <c r="A855" s="237" t="s">
        <v>1338</v>
      </c>
      <c r="B855" s="238"/>
      <c r="C855" s="232"/>
      <c r="D855" s="238"/>
      <c r="E855" s="238"/>
      <c r="F855" s="233" t="s">
        <v>482</v>
      </c>
      <c r="G855" s="238"/>
      <c r="H855" s="239"/>
      <c r="I855" s="240"/>
      <c r="J855" s="241"/>
      <c r="K855" s="242">
        <f>SUBTOTAL(9,K856:K857)</f>
        <v>0</v>
      </c>
    </row>
    <row r="856" spans="1:11" ht="25.5">
      <c r="A856" s="115" t="s">
        <v>1339</v>
      </c>
      <c r="B856" s="97" t="s">
        <v>47</v>
      </c>
      <c r="C856" s="98"/>
      <c r="D856" s="71" t="s">
        <v>28</v>
      </c>
      <c r="E856" s="71" t="s">
        <v>28</v>
      </c>
      <c r="F856" s="73" t="s">
        <v>484</v>
      </c>
      <c r="G856" s="71" t="s">
        <v>64</v>
      </c>
      <c r="H856" s="105">
        <v>17.3</v>
      </c>
      <c r="I856" s="191"/>
      <c r="J856" s="75">
        <f>ROUND(I856*$K$3,2)+I856</f>
        <v>0</v>
      </c>
      <c r="K856" s="76">
        <f>ROUND(H856*J856,2)</f>
        <v>0</v>
      </c>
    </row>
    <row r="857" spans="1:11" ht="38.25">
      <c r="A857" s="115" t="s">
        <v>1340</v>
      </c>
      <c r="B857" s="97" t="s">
        <v>47</v>
      </c>
      <c r="C857" s="98"/>
      <c r="D857" s="71" t="s">
        <v>28</v>
      </c>
      <c r="E857" s="71" t="s">
        <v>28</v>
      </c>
      <c r="F857" s="73" t="s">
        <v>486</v>
      </c>
      <c r="G857" s="71" t="s">
        <v>64</v>
      </c>
      <c r="H857" s="105">
        <v>17.3</v>
      </c>
      <c r="I857" s="191"/>
      <c r="J857" s="75">
        <f>ROUND(I857*$K$3,2)+I857</f>
        <v>0</v>
      </c>
      <c r="K857" s="76">
        <f>ROUND(H857*J857,2)</f>
        <v>0</v>
      </c>
    </row>
    <row r="858" spans="1:11">
      <c r="A858" s="237" t="s">
        <v>1341</v>
      </c>
      <c r="B858" s="238"/>
      <c r="C858" s="232"/>
      <c r="D858" s="238"/>
      <c r="E858" s="238"/>
      <c r="F858" s="233" t="s">
        <v>517</v>
      </c>
      <c r="G858" s="238"/>
      <c r="H858" s="239"/>
      <c r="I858" s="240"/>
      <c r="J858" s="241"/>
      <c r="K858" s="242">
        <f>SUBTOTAL(9,K859:K863)</f>
        <v>0</v>
      </c>
    </row>
    <row r="859" spans="1:11" ht="25.5">
      <c r="A859" s="115" t="s">
        <v>1342</v>
      </c>
      <c r="B859" s="97" t="s">
        <v>47</v>
      </c>
      <c r="C859" s="98"/>
      <c r="D859" s="71" t="s">
        <v>28</v>
      </c>
      <c r="E859" s="71" t="s">
        <v>28</v>
      </c>
      <c r="F859" s="73" t="s">
        <v>1343</v>
      </c>
      <c r="G859" s="71" t="s">
        <v>64</v>
      </c>
      <c r="H859" s="105">
        <v>1.3</v>
      </c>
      <c r="I859" s="191"/>
      <c r="J859" s="75">
        <f>ROUND(I859*$K$3,2)+I859</f>
        <v>0</v>
      </c>
      <c r="K859" s="76">
        <f>ROUND(H859*J859,2)</f>
        <v>0</v>
      </c>
    </row>
    <row r="860" spans="1:11" ht="25.5">
      <c r="A860" s="115" t="s">
        <v>1344</v>
      </c>
      <c r="B860" s="97" t="s">
        <v>47</v>
      </c>
      <c r="C860" s="98"/>
      <c r="D860" s="71" t="s">
        <v>28</v>
      </c>
      <c r="E860" s="71" t="s">
        <v>28</v>
      </c>
      <c r="F860" s="73" t="s">
        <v>1345</v>
      </c>
      <c r="G860" s="71" t="s">
        <v>64</v>
      </c>
      <c r="H860" s="105">
        <v>0.84</v>
      </c>
      <c r="I860" s="191"/>
      <c r="J860" s="75">
        <f>ROUND(I860*$K$3,2)+I860</f>
        <v>0</v>
      </c>
      <c r="K860" s="76">
        <f>ROUND(H860*J860,2)</f>
        <v>0</v>
      </c>
    </row>
    <row r="861" spans="1:11" ht="25.5">
      <c r="A861" s="115" t="s">
        <v>1346</v>
      </c>
      <c r="B861" s="97" t="s">
        <v>47</v>
      </c>
      <c r="C861" s="98"/>
      <c r="D861" s="71" t="s">
        <v>28</v>
      </c>
      <c r="E861" s="71" t="s">
        <v>28</v>
      </c>
      <c r="F861" s="126" t="s">
        <v>521</v>
      </c>
      <c r="G861" s="71" t="s">
        <v>64</v>
      </c>
      <c r="H861" s="105">
        <v>2.52</v>
      </c>
      <c r="I861" s="191"/>
      <c r="J861" s="75">
        <f>ROUND(I861*$K$3,2)+I861</f>
        <v>0</v>
      </c>
      <c r="K861" s="76">
        <f>ROUND(H861*J861,2)</f>
        <v>0</v>
      </c>
    </row>
    <row r="862" spans="1:11" ht="25.5">
      <c r="A862" s="115" t="s">
        <v>1347</v>
      </c>
      <c r="B862" s="97" t="s">
        <v>47</v>
      </c>
      <c r="C862" s="98"/>
      <c r="D862" s="71" t="s">
        <v>28</v>
      </c>
      <c r="E862" s="71" t="s">
        <v>28</v>
      </c>
      <c r="F862" s="73" t="s">
        <v>1348</v>
      </c>
      <c r="G862" s="71" t="s">
        <v>64</v>
      </c>
      <c r="H862" s="105">
        <v>2.1</v>
      </c>
      <c r="I862" s="191"/>
      <c r="J862" s="75">
        <f>ROUND(I862*$K$3,2)+I862</f>
        <v>0</v>
      </c>
      <c r="K862" s="76">
        <f>ROUND(H862*J862,2)</f>
        <v>0</v>
      </c>
    </row>
    <row r="863" spans="1:11" ht="51">
      <c r="A863" s="115" t="s">
        <v>1349</v>
      </c>
      <c r="B863" s="71" t="s">
        <v>62</v>
      </c>
      <c r="C863" s="116"/>
      <c r="D863" s="71" t="s">
        <v>28</v>
      </c>
      <c r="E863" s="71" t="s">
        <v>28</v>
      </c>
      <c r="F863" s="73" t="s">
        <v>531</v>
      </c>
      <c r="G863" s="71" t="s">
        <v>64</v>
      </c>
      <c r="H863" s="105">
        <v>6.76</v>
      </c>
      <c r="I863" s="187"/>
      <c r="J863" s="75">
        <f>ROUND(I863*$K$3,2)+I863</f>
        <v>0</v>
      </c>
      <c r="K863" s="76">
        <f>ROUND(H863*J863,2)</f>
        <v>0</v>
      </c>
    </row>
    <row r="864" spans="1:11">
      <c r="A864" s="237" t="s">
        <v>1350</v>
      </c>
      <c r="B864" s="238"/>
      <c r="C864" s="232"/>
      <c r="D864" s="238"/>
      <c r="E864" s="238"/>
      <c r="F864" s="233" t="s">
        <v>533</v>
      </c>
      <c r="G864" s="238"/>
      <c r="H864" s="239"/>
      <c r="I864" s="240"/>
      <c r="J864" s="241"/>
      <c r="K864" s="242">
        <f>SUBTOTAL(9,K865:K887)</f>
        <v>0</v>
      </c>
    </row>
    <row r="865" spans="1:11" ht="38.25">
      <c r="A865" s="115" t="s">
        <v>1351</v>
      </c>
      <c r="B865" s="71" t="s">
        <v>62</v>
      </c>
      <c r="C865" s="98"/>
      <c r="D865" s="116" t="s">
        <v>28</v>
      </c>
      <c r="E865" s="116" t="s">
        <v>28</v>
      </c>
      <c r="F865" s="73" t="s">
        <v>1352</v>
      </c>
      <c r="G865" s="71" t="s">
        <v>49</v>
      </c>
      <c r="H865" s="105">
        <v>1</v>
      </c>
      <c r="I865" s="191"/>
      <c r="J865" s="75">
        <f>ROUND(I865*$K$3,2)+I865</f>
        <v>0</v>
      </c>
      <c r="K865" s="76">
        <f t="shared" ref="K865:K887" si="83">ROUND(H865*J865,2)</f>
        <v>0</v>
      </c>
    </row>
    <row r="866" spans="1:11" ht="38.25">
      <c r="A866" s="115" t="s">
        <v>1353</v>
      </c>
      <c r="B866" s="71" t="s">
        <v>62</v>
      </c>
      <c r="C866" s="98"/>
      <c r="D866" s="71" t="s">
        <v>28</v>
      </c>
      <c r="E866" s="71" t="s">
        <v>28</v>
      </c>
      <c r="F866" s="73" t="s">
        <v>1354</v>
      </c>
      <c r="G866" s="71" t="s">
        <v>49</v>
      </c>
      <c r="H866" s="105">
        <v>1</v>
      </c>
      <c r="I866" s="187"/>
      <c r="J866" s="75">
        <f>ROUND(I866*$K$3,2)+I866</f>
        <v>0</v>
      </c>
      <c r="K866" s="76">
        <f t="shared" si="83"/>
        <v>0</v>
      </c>
    </row>
    <row r="867" spans="1:11" ht="38.25">
      <c r="A867" s="115" t="s">
        <v>1355</v>
      </c>
      <c r="B867" s="71" t="s">
        <v>62</v>
      </c>
      <c r="C867" s="98"/>
      <c r="D867" s="116" t="s">
        <v>28</v>
      </c>
      <c r="E867" s="116" t="s">
        <v>28</v>
      </c>
      <c r="F867" s="73" t="s">
        <v>1356</v>
      </c>
      <c r="G867" s="71" t="s">
        <v>49</v>
      </c>
      <c r="H867" s="105">
        <v>1</v>
      </c>
      <c r="I867" s="191"/>
      <c r="J867" s="75">
        <f>ROUND(I867*$K$3,2)+I867</f>
        <v>0</v>
      </c>
      <c r="K867" s="76">
        <f t="shared" si="83"/>
        <v>0</v>
      </c>
    </row>
    <row r="868" spans="1:11" ht="25.5">
      <c r="A868" s="115" t="s">
        <v>1357</v>
      </c>
      <c r="B868" s="71" t="s">
        <v>62</v>
      </c>
      <c r="C868" s="98"/>
      <c r="D868" s="71" t="s">
        <v>28</v>
      </c>
      <c r="E868" s="71" t="s">
        <v>28</v>
      </c>
      <c r="F868" s="73" t="s">
        <v>1358</v>
      </c>
      <c r="G868" s="71" t="s">
        <v>49</v>
      </c>
      <c r="H868" s="105">
        <v>3</v>
      </c>
      <c r="I868" s="187"/>
      <c r="J868" s="75">
        <f t="shared" ref="J868:J874" si="84">ROUND(I868*$K$3,2)+I868</f>
        <v>0</v>
      </c>
      <c r="K868" s="76">
        <f t="shared" si="83"/>
        <v>0</v>
      </c>
    </row>
    <row r="869" spans="1:11" ht="25.5">
      <c r="A869" s="115" t="s">
        <v>1359</v>
      </c>
      <c r="B869" s="71" t="s">
        <v>47</v>
      </c>
      <c r="C869" s="98"/>
      <c r="D869" s="71" t="s">
        <v>28</v>
      </c>
      <c r="E869" s="71" t="s">
        <v>28</v>
      </c>
      <c r="F869" s="73" t="s">
        <v>1360</v>
      </c>
      <c r="G869" s="71" t="s">
        <v>49</v>
      </c>
      <c r="H869" s="105">
        <v>1</v>
      </c>
      <c r="I869" s="187"/>
      <c r="J869" s="75">
        <f t="shared" si="84"/>
        <v>0</v>
      </c>
      <c r="K869" s="76">
        <f t="shared" si="83"/>
        <v>0</v>
      </c>
    </row>
    <row r="870" spans="1:11" ht="25.5">
      <c r="A870" s="115" t="s">
        <v>1361</v>
      </c>
      <c r="B870" s="71" t="s">
        <v>62</v>
      </c>
      <c r="C870" s="119"/>
      <c r="D870" s="71" t="s">
        <v>28</v>
      </c>
      <c r="E870" s="71" t="s">
        <v>30</v>
      </c>
      <c r="F870" s="73" t="s">
        <v>588</v>
      </c>
      <c r="G870" s="71" t="s">
        <v>49</v>
      </c>
      <c r="H870" s="105">
        <v>1</v>
      </c>
      <c r="I870" s="187"/>
      <c r="J870" s="75">
        <f t="shared" si="84"/>
        <v>0</v>
      </c>
      <c r="K870" s="76">
        <f t="shared" si="83"/>
        <v>0</v>
      </c>
    </row>
    <row r="871" spans="1:11" ht="38.25">
      <c r="A871" s="115" t="s">
        <v>1362</v>
      </c>
      <c r="B871" s="71" t="s">
        <v>62</v>
      </c>
      <c r="C871" s="98"/>
      <c r="D871" s="71" t="s">
        <v>28</v>
      </c>
      <c r="E871" s="71" t="s">
        <v>28</v>
      </c>
      <c r="F871" s="73" t="s">
        <v>1363</v>
      </c>
      <c r="G871" s="71" t="s">
        <v>49</v>
      </c>
      <c r="H871" s="105">
        <v>1</v>
      </c>
      <c r="I871" s="187"/>
      <c r="J871" s="75">
        <f t="shared" si="84"/>
        <v>0</v>
      </c>
      <c r="K871" s="76">
        <f t="shared" si="83"/>
        <v>0</v>
      </c>
    </row>
    <row r="872" spans="1:11" ht="38.25">
      <c r="A872" s="115" t="s">
        <v>1364</v>
      </c>
      <c r="B872" s="71" t="s">
        <v>62</v>
      </c>
      <c r="C872" s="98"/>
      <c r="D872" s="71" t="s">
        <v>28</v>
      </c>
      <c r="E872" s="71" t="s">
        <v>28</v>
      </c>
      <c r="F872" s="73" t="s">
        <v>1365</v>
      </c>
      <c r="G872" s="71" t="s">
        <v>49</v>
      </c>
      <c r="H872" s="105">
        <v>1</v>
      </c>
      <c r="I872" s="187"/>
      <c r="J872" s="75">
        <f t="shared" si="84"/>
        <v>0</v>
      </c>
      <c r="K872" s="76">
        <f t="shared" si="83"/>
        <v>0</v>
      </c>
    </row>
    <row r="873" spans="1:11" ht="38.25">
      <c r="A873" s="115" t="s">
        <v>1366</v>
      </c>
      <c r="B873" s="71" t="s">
        <v>62</v>
      </c>
      <c r="C873" s="98"/>
      <c r="D873" s="71" t="s">
        <v>28</v>
      </c>
      <c r="E873" s="71" t="s">
        <v>28</v>
      </c>
      <c r="F873" s="73" t="s">
        <v>1367</v>
      </c>
      <c r="G873" s="71" t="s">
        <v>49</v>
      </c>
      <c r="H873" s="105">
        <v>1</v>
      </c>
      <c r="I873" s="187"/>
      <c r="J873" s="75">
        <f t="shared" si="84"/>
        <v>0</v>
      </c>
      <c r="K873" s="76">
        <f t="shared" si="83"/>
        <v>0</v>
      </c>
    </row>
    <row r="874" spans="1:11" ht="38.25">
      <c r="A874" s="115" t="s">
        <v>1368</v>
      </c>
      <c r="B874" s="71" t="s">
        <v>62</v>
      </c>
      <c r="C874" s="98"/>
      <c r="D874" s="71" t="s">
        <v>28</v>
      </c>
      <c r="E874" s="71" t="s">
        <v>28</v>
      </c>
      <c r="F874" s="73" t="s">
        <v>1367</v>
      </c>
      <c r="G874" s="71" t="s">
        <v>49</v>
      </c>
      <c r="H874" s="105">
        <v>1</v>
      </c>
      <c r="I874" s="187"/>
      <c r="J874" s="75">
        <f t="shared" si="84"/>
        <v>0</v>
      </c>
      <c r="K874" s="76">
        <f t="shared" si="83"/>
        <v>0</v>
      </c>
    </row>
    <row r="875" spans="1:11" ht="51">
      <c r="A875" s="115" t="s">
        <v>1369</v>
      </c>
      <c r="B875" s="71" t="s">
        <v>62</v>
      </c>
      <c r="C875" s="98"/>
      <c r="D875" s="116" t="s">
        <v>28</v>
      </c>
      <c r="E875" s="116" t="s">
        <v>28</v>
      </c>
      <c r="F875" s="73" t="s">
        <v>1370</v>
      </c>
      <c r="G875" s="71" t="s">
        <v>49</v>
      </c>
      <c r="H875" s="105">
        <v>1</v>
      </c>
      <c r="I875" s="191"/>
      <c r="J875" s="75">
        <f>ROUND(I875*$K$3,2)+I875</f>
        <v>0</v>
      </c>
      <c r="K875" s="76">
        <f t="shared" si="83"/>
        <v>0</v>
      </c>
    </row>
    <row r="876" spans="1:11" ht="25.5">
      <c r="A876" s="115" t="s">
        <v>1371</v>
      </c>
      <c r="B876" s="71" t="s">
        <v>62</v>
      </c>
      <c r="C876" s="98"/>
      <c r="D876" s="71" t="s">
        <v>28</v>
      </c>
      <c r="E876" s="71" t="s">
        <v>28</v>
      </c>
      <c r="F876" s="73" t="s">
        <v>1372</v>
      </c>
      <c r="G876" s="71" t="s">
        <v>49</v>
      </c>
      <c r="H876" s="105">
        <v>2</v>
      </c>
      <c r="I876" s="187"/>
      <c r="J876" s="75">
        <f>ROUND(I876*$K$3,2)+I876</f>
        <v>0</v>
      </c>
      <c r="K876" s="76">
        <f t="shared" si="83"/>
        <v>0</v>
      </c>
    </row>
    <row r="877" spans="1:11" ht="25.5">
      <c r="A877" s="115" t="s">
        <v>1373</v>
      </c>
      <c r="B877" s="71" t="s">
        <v>62</v>
      </c>
      <c r="C877" s="98"/>
      <c r="D877" s="71" t="s">
        <v>28</v>
      </c>
      <c r="E877" s="71" t="s">
        <v>30</v>
      </c>
      <c r="F877" s="73" t="s">
        <v>1374</v>
      </c>
      <c r="G877" s="71" t="s">
        <v>49</v>
      </c>
      <c r="H877" s="105">
        <v>1</v>
      </c>
      <c r="I877" s="187"/>
      <c r="J877" s="75">
        <f t="shared" ref="J877:J887" si="85">ROUND(I877*$K$3,2)+I877</f>
        <v>0</v>
      </c>
      <c r="K877" s="76">
        <f t="shared" si="83"/>
        <v>0</v>
      </c>
    </row>
    <row r="878" spans="1:11" ht="25.5">
      <c r="A878" s="115" t="s">
        <v>1375</v>
      </c>
      <c r="B878" s="71" t="s">
        <v>62</v>
      </c>
      <c r="C878" s="98"/>
      <c r="D878" s="71" t="s">
        <v>28</v>
      </c>
      <c r="E878" s="71" t="s">
        <v>30</v>
      </c>
      <c r="F878" s="73" t="s">
        <v>1376</v>
      </c>
      <c r="G878" s="71" t="s">
        <v>49</v>
      </c>
      <c r="H878" s="105">
        <v>1</v>
      </c>
      <c r="I878" s="187"/>
      <c r="J878" s="75">
        <f t="shared" si="85"/>
        <v>0</v>
      </c>
      <c r="K878" s="76">
        <f t="shared" si="83"/>
        <v>0</v>
      </c>
    </row>
    <row r="879" spans="1:11" ht="25.5">
      <c r="A879" s="115" t="s">
        <v>1377</v>
      </c>
      <c r="B879" s="71" t="s">
        <v>62</v>
      </c>
      <c r="C879" s="98"/>
      <c r="D879" s="71" t="s">
        <v>28</v>
      </c>
      <c r="E879" s="71" t="s">
        <v>30</v>
      </c>
      <c r="F879" s="73" t="s">
        <v>1378</v>
      </c>
      <c r="G879" s="71" t="s">
        <v>49</v>
      </c>
      <c r="H879" s="105">
        <v>1</v>
      </c>
      <c r="I879" s="187"/>
      <c r="J879" s="75">
        <f t="shared" si="85"/>
        <v>0</v>
      </c>
      <c r="K879" s="76">
        <f t="shared" si="83"/>
        <v>0</v>
      </c>
    </row>
    <row r="880" spans="1:11" ht="25.5">
      <c r="A880" s="115" t="s">
        <v>1379</v>
      </c>
      <c r="B880" s="71" t="s">
        <v>62</v>
      </c>
      <c r="C880" s="98"/>
      <c r="D880" s="71" t="s">
        <v>28</v>
      </c>
      <c r="E880" s="71" t="s">
        <v>30</v>
      </c>
      <c r="F880" s="73" t="s">
        <v>1380</v>
      </c>
      <c r="G880" s="71" t="s">
        <v>49</v>
      </c>
      <c r="H880" s="105">
        <v>1</v>
      </c>
      <c r="I880" s="187"/>
      <c r="J880" s="75">
        <f t="shared" si="85"/>
        <v>0</v>
      </c>
      <c r="K880" s="76">
        <f t="shared" si="83"/>
        <v>0</v>
      </c>
    </row>
    <row r="881" spans="1:11" ht="25.5">
      <c r="A881" s="115" t="s">
        <v>1381</v>
      </c>
      <c r="B881" s="71" t="s">
        <v>62</v>
      </c>
      <c r="C881" s="98"/>
      <c r="D881" s="71" t="s">
        <v>28</v>
      </c>
      <c r="E881" s="71" t="s">
        <v>30</v>
      </c>
      <c r="F881" s="73" t="s">
        <v>1382</v>
      </c>
      <c r="G881" s="71" t="s">
        <v>49</v>
      </c>
      <c r="H881" s="105">
        <v>1</v>
      </c>
      <c r="I881" s="187"/>
      <c r="J881" s="75">
        <f t="shared" si="85"/>
        <v>0</v>
      </c>
      <c r="K881" s="76">
        <f t="shared" si="83"/>
        <v>0</v>
      </c>
    </row>
    <row r="882" spans="1:11" ht="25.5">
      <c r="A882" s="115" t="s">
        <v>1383</v>
      </c>
      <c r="B882" s="71" t="s">
        <v>62</v>
      </c>
      <c r="C882" s="98"/>
      <c r="D882" s="71" t="s">
        <v>28</v>
      </c>
      <c r="E882" s="71" t="s">
        <v>30</v>
      </c>
      <c r="F882" s="73" t="s">
        <v>1384</v>
      </c>
      <c r="G882" s="71" t="s">
        <v>49</v>
      </c>
      <c r="H882" s="105">
        <v>1</v>
      </c>
      <c r="I882" s="187"/>
      <c r="J882" s="75">
        <f t="shared" si="85"/>
        <v>0</v>
      </c>
      <c r="K882" s="76">
        <f t="shared" si="83"/>
        <v>0</v>
      </c>
    </row>
    <row r="883" spans="1:11">
      <c r="A883" s="115" t="s">
        <v>1385</v>
      </c>
      <c r="B883" s="71" t="s">
        <v>62</v>
      </c>
      <c r="C883" s="98"/>
      <c r="D883" s="71" t="s">
        <v>28</v>
      </c>
      <c r="E883" s="71" t="s">
        <v>30</v>
      </c>
      <c r="F883" s="73" t="s">
        <v>1386</v>
      </c>
      <c r="G883" s="71" t="s">
        <v>49</v>
      </c>
      <c r="H883" s="105">
        <v>1</v>
      </c>
      <c r="I883" s="187"/>
      <c r="J883" s="75">
        <f t="shared" si="85"/>
        <v>0</v>
      </c>
      <c r="K883" s="76">
        <f t="shared" si="83"/>
        <v>0</v>
      </c>
    </row>
    <row r="884" spans="1:11">
      <c r="A884" s="115" t="s">
        <v>1387</v>
      </c>
      <c r="B884" s="71" t="s">
        <v>62</v>
      </c>
      <c r="C884" s="98"/>
      <c r="D884" s="71" t="s">
        <v>28</v>
      </c>
      <c r="E884" s="71" t="s">
        <v>30</v>
      </c>
      <c r="F884" s="73" t="s">
        <v>1388</v>
      </c>
      <c r="G884" s="71" t="s">
        <v>49</v>
      </c>
      <c r="H884" s="105">
        <v>1</v>
      </c>
      <c r="I884" s="187"/>
      <c r="J884" s="75">
        <f t="shared" si="85"/>
        <v>0</v>
      </c>
      <c r="K884" s="76">
        <f t="shared" si="83"/>
        <v>0</v>
      </c>
    </row>
    <row r="885" spans="1:11">
      <c r="A885" s="115" t="s">
        <v>1389</v>
      </c>
      <c r="B885" s="71" t="s">
        <v>62</v>
      </c>
      <c r="C885" s="98"/>
      <c r="D885" s="71" t="s">
        <v>28</v>
      </c>
      <c r="E885" s="71" t="s">
        <v>30</v>
      </c>
      <c r="F885" s="73" t="s">
        <v>557</v>
      </c>
      <c r="G885" s="98" t="s">
        <v>67</v>
      </c>
      <c r="H885" s="105">
        <v>24</v>
      </c>
      <c r="I885" s="187"/>
      <c r="J885" s="75">
        <f t="shared" si="85"/>
        <v>0</v>
      </c>
      <c r="K885" s="76">
        <f t="shared" si="83"/>
        <v>0</v>
      </c>
    </row>
    <row r="886" spans="1:11">
      <c r="A886" s="115" t="s">
        <v>1390</v>
      </c>
      <c r="B886" s="71" t="s">
        <v>62</v>
      </c>
      <c r="C886" s="98"/>
      <c r="D886" s="71" t="s">
        <v>28</v>
      </c>
      <c r="E886" s="71" t="s">
        <v>30</v>
      </c>
      <c r="F886" s="73" t="s">
        <v>1391</v>
      </c>
      <c r="G886" s="98" t="s">
        <v>67</v>
      </c>
      <c r="H886" s="105">
        <v>24</v>
      </c>
      <c r="I886" s="187"/>
      <c r="J886" s="75">
        <f t="shared" si="85"/>
        <v>0</v>
      </c>
      <c r="K886" s="76">
        <f t="shared" si="83"/>
        <v>0</v>
      </c>
    </row>
    <row r="887" spans="1:11">
      <c r="A887" s="115" t="s">
        <v>1392</v>
      </c>
      <c r="B887" s="71" t="s">
        <v>62</v>
      </c>
      <c r="C887" s="98"/>
      <c r="D887" s="71" t="s">
        <v>28</v>
      </c>
      <c r="E887" s="71" t="s">
        <v>30</v>
      </c>
      <c r="F887" s="73" t="s">
        <v>1393</v>
      </c>
      <c r="G887" s="98" t="s">
        <v>67</v>
      </c>
      <c r="H887" s="105">
        <v>24</v>
      </c>
      <c r="I887" s="187"/>
      <c r="J887" s="75">
        <f t="shared" si="85"/>
        <v>0</v>
      </c>
      <c r="K887" s="76">
        <f t="shared" si="83"/>
        <v>0</v>
      </c>
    </row>
    <row r="888" spans="1:11">
      <c r="A888" s="237" t="s">
        <v>1394</v>
      </c>
      <c r="B888" s="238"/>
      <c r="C888" s="232"/>
      <c r="D888" s="238"/>
      <c r="E888" s="238"/>
      <c r="F888" s="233" t="s">
        <v>1395</v>
      </c>
      <c r="G888" s="238"/>
      <c r="H888" s="239"/>
      <c r="I888" s="240"/>
      <c r="J888" s="241"/>
      <c r="K888" s="242">
        <f>SUBTOTAL(9,K889:K900)</f>
        <v>0</v>
      </c>
    </row>
    <row r="889" spans="1:11" ht="25.5">
      <c r="A889" s="115" t="s">
        <v>1396</v>
      </c>
      <c r="B889" s="72" t="s">
        <v>348</v>
      </c>
      <c r="C889" s="98"/>
      <c r="D889" s="71" t="s">
        <v>28</v>
      </c>
      <c r="E889" s="71"/>
      <c r="F889" s="73" t="s">
        <v>588</v>
      </c>
      <c r="G889" s="71" t="s">
        <v>49</v>
      </c>
      <c r="H889" s="105">
        <v>1</v>
      </c>
      <c r="I889" s="187"/>
      <c r="J889" s="75">
        <f>ROUND(I889*$K$3,2)+I889</f>
        <v>0</v>
      </c>
      <c r="K889" s="76">
        <f>ROUND(H889*J889,2)</f>
        <v>0</v>
      </c>
    </row>
    <row r="890" spans="1:11">
      <c r="A890" s="115" t="s">
        <v>1397</v>
      </c>
      <c r="B890" s="72" t="s">
        <v>348</v>
      </c>
      <c r="C890" s="98"/>
      <c r="D890" s="71" t="s">
        <v>28</v>
      </c>
      <c r="E890" s="71"/>
      <c r="F890" s="73" t="s">
        <v>1398</v>
      </c>
      <c r="G890" s="71" t="s">
        <v>49</v>
      </c>
      <c r="H890" s="105">
        <v>1</v>
      </c>
      <c r="I890" s="187"/>
      <c r="J890" s="75">
        <f>ROUND(I890*$K$3,2)+I890</f>
        <v>0</v>
      </c>
      <c r="K890" s="76">
        <f>ROUND(H890*J890,2)</f>
        <v>0</v>
      </c>
    </row>
    <row r="891" spans="1:11">
      <c r="A891" s="115" t="s">
        <v>1399</v>
      </c>
      <c r="B891" s="72" t="s">
        <v>348</v>
      </c>
      <c r="C891" s="98"/>
      <c r="D891" s="71" t="s">
        <v>28</v>
      </c>
      <c r="E891" s="71"/>
      <c r="F891" s="73" t="s">
        <v>1400</v>
      </c>
      <c r="G891" s="71" t="s">
        <v>49</v>
      </c>
      <c r="H891" s="105">
        <v>1</v>
      </c>
      <c r="I891" s="187"/>
      <c r="J891" s="75">
        <f t="shared" ref="J891:J900" si="86">ROUND(I891*$K$3,2)+I891</f>
        <v>0</v>
      </c>
      <c r="K891" s="76">
        <f t="shared" ref="K891:K900" si="87">ROUND(H891*J891,2)</f>
        <v>0</v>
      </c>
    </row>
    <row r="892" spans="1:11">
      <c r="A892" s="115" t="s">
        <v>1401</v>
      </c>
      <c r="B892" s="72" t="s">
        <v>348</v>
      </c>
      <c r="C892" s="98"/>
      <c r="D892" s="71" t="s">
        <v>28</v>
      </c>
      <c r="E892" s="71"/>
      <c r="F892" s="73" t="s">
        <v>1402</v>
      </c>
      <c r="G892" s="71" t="s">
        <v>49</v>
      </c>
      <c r="H892" s="105">
        <v>1</v>
      </c>
      <c r="I892" s="187"/>
      <c r="J892" s="75">
        <f t="shared" si="86"/>
        <v>0</v>
      </c>
      <c r="K892" s="76">
        <f t="shared" si="87"/>
        <v>0</v>
      </c>
    </row>
    <row r="893" spans="1:11">
      <c r="A893" s="115" t="s">
        <v>1403</v>
      </c>
      <c r="B893" s="72" t="s">
        <v>348</v>
      </c>
      <c r="C893" s="98"/>
      <c r="D893" s="71" t="s">
        <v>28</v>
      </c>
      <c r="E893" s="71"/>
      <c r="F893" s="73" t="s">
        <v>1404</v>
      </c>
      <c r="G893" s="71" t="s">
        <v>49</v>
      </c>
      <c r="H893" s="105">
        <v>1</v>
      </c>
      <c r="I893" s="187"/>
      <c r="J893" s="75">
        <f t="shared" si="86"/>
        <v>0</v>
      </c>
      <c r="K893" s="76">
        <f t="shared" si="87"/>
        <v>0</v>
      </c>
    </row>
    <row r="894" spans="1:11">
      <c r="A894" s="115" t="s">
        <v>1405</v>
      </c>
      <c r="B894" s="72" t="s">
        <v>348</v>
      </c>
      <c r="C894" s="98"/>
      <c r="D894" s="71" t="s">
        <v>28</v>
      </c>
      <c r="E894" s="71"/>
      <c r="F894" s="73" t="s">
        <v>1406</v>
      </c>
      <c r="G894" s="71" t="s">
        <v>49</v>
      </c>
      <c r="H894" s="105">
        <v>1</v>
      </c>
      <c r="I894" s="187"/>
      <c r="J894" s="75">
        <f t="shared" si="86"/>
        <v>0</v>
      </c>
      <c r="K894" s="76">
        <f t="shared" si="87"/>
        <v>0</v>
      </c>
    </row>
    <row r="895" spans="1:11" ht="25.5">
      <c r="A895" s="115" t="s">
        <v>1407</v>
      </c>
      <c r="B895" s="72" t="s">
        <v>348</v>
      </c>
      <c r="C895" s="98"/>
      <c r="D895" s="71" t="s">
        <v>28</v>
      </c>
      <c r="E895" s="71"/>
      <c r="F895" s="73" t="s">
        <v>1408</v>
      </c>
      <c r="G895" s="71" t="s">
        <v>49</v>
      </c>
      <c r="H895" s="105">
        <v>1</v>
      </c>
      <c r="I895" s="187"/>
      <c r="J895" s="75">
        <f t="shared" si="86"/>
        <v>0</v>
      </c>
      <c r="K895" s="76">
        <f t="shared" si="87"/>
        <v>0</v>
      </c>
    </row>
    <row r="896" spans="1:11">
      <c r="A896" s="115" t="s">
        <v>1409</v>
      </c>
      <c r="B896" s="72" t="s">
        <v>348</v>
      </c>
      <c r="C896" s="98"/>
      <c r="D896" s="71" t="s">
        <v>28</v>
      </c>
      <c r="E896" s="71"/>
      <c r="F896" s="73" t="s">
        <v>1410</v>
      </c>
      <c r="G896" s="71" t="s">
        <v>49</v>
      </c>
      <c r="H896" s="105">
        <v>1</v>
      </c>
      <c r="I896" s="187"/>
      <c r="J896" s="75">
        <f t="shared" si="86"/>
        <v>0</v>
      </c>
      <c r="K896" s="76">
        <f t="shared" si="87"/>
        <v>0</v>
      </c>
    </row>
    <row r="897" spans="1:11">
      <c r="A897" s="115" t="s">
        <v>1411</v>
      </c>
      <c r="B897" s="72" t="s">
        <v>348</v>
      </c>
      <c r="C897" s="98"/>
      <c r="D897" s="71" t="s">
        <v>28</v>
      </c>
      <c r="E897" s="71"/>
      <c r="F897" s="73" t="s">
        <v>1412</v>
      </c>
      <c r="G897" s="71" t="s">
        <v>49</v>
      </c>
      <c r="H897" s="105">
        <v>1</v>
      </c>
      <c r="I897" s="187"/>
      <c r="J897" s="75">
        <f t="shared" si="86"/>
        <v>0</v>
      </c>
      <c r="K897" s="76">
        <f t="shared" si="87"/>
        <v>0</v>
      </c>
    </row>
    <row r="898" spans="1:11">
      <c r="A898" s="115" t="s">
        <v>1413</v>
      </c>
      <c r="B898" s="72" t="s">
        <v>348</v>
      </c>
      <c r="C898" s="98"/>
      <c r="D898" s="71" t="s">
        <v>28</v>
      </c>
      <c r="E898" s="71"/>
      <c r="F898" s="73" t="s">
        <v>557</v>
      </c>
      <c r="G898" s="71" t="s">
        <v>67</v>
      </c>
      <c r="H898" s="105">
        <v>24</v>
      </c>
      <c r="I898" s="187"/>
      <c r="J898" s="75">
        <f t="shared" si="86"/>
        <v>0</v>
      </c>
      <c r="K898" s="76">
        <f t="shared" si="87"/>
        <v>0</v>
      </c>
    </row>
    <row r="899" spans="1:11">
      <c r="A899" s="115" t="s">
        <v>1414</v>
      </c>
      <c r="B899" s="72" t="s">
        <v>348</v>
      </c>
      <c r="C899" s="98"/>
      <c r="D899" s="71" t="s">
        <v>28</v>
      </c>
      <c r="E899" s="71"/>
      <c r="F899" s="73" t="s">
        <v>1391</v>
      </c>
      <c r="G899" s="71" t="s">
        <v>67</v>
      </c>
      <c r="H899" s="105">
        <v>24</v>
      </c>
      <c r="I899" s="187"/>
      <c r="J899" s="75">
        <f t="shared" si="86"/>
        <v>0</v>
      </c>
      <c r="K899" s="76">
        <f t="shared" si="87"/>
        <v>0</v>
      </c>
    </row>
    <row r="900" spans="1:11">
      <c r="A900" s="115" t="s">
        <v>1415</v>
      </c>
      <c r="B900" s="72" t="s">
        <v>348</v>
      </c>
      <c r="C900" s="98"/>
      <c r="D900" s="71" t="s">
        <v>28</v>
      </c>
      <c r="E900" s="71"/>
      <c r="F900" s="73" t="s">
        <v>1416</v>
      </c>
      <c r="G900" s="71" t="s">
        <v>67</v>
      </c>
      <c r="H900" s="105">
        <v>24</v>
      </c>
      <c r="I900" s="187"/>
      <c r="J900" s="75">
        <f t="shared" si="86"/>
        <v>0</v>
      </c>
      <c r="K900" s="76">
        <f t="shared" si="87"/>
        <v>0</v>
      </c>
    </row>
    <row r="901" spans="1:11">
      <c r="A901" s="237" t="s">
        <v>1417</v>
      </c>
      <c r="B901" s="238"/>
      <c r="C901" s="232"/>
      <c r="D901" s="238"/>
      <c r="E901" s="238"/>
      <c r="F901" s="233" t="s">
        <v>1418</v>
      </c>
      <c r="G901" s="238"/>
      <c r="H901" s="239"/>
      <c r="I901" s="240"/>
      <c r="J901" s="241"/>
      <c r="K901" s="242">
        <f>SUBTOTAL(9,K902:K910)</f>
        <v>0</v>
      </c>
    </row>
    <row r="902" spans="1:11" ht="38.25">
      <c r="A902" s="115" t="s">
        <v>1419</v>
      </c>
      <c r="B902" s="97" t="s">
        <v>47</v>
      </c>
      <c r="C902" s="116"/>
      <c r="D902" s="71" t="s">
        <v>28</v>
      </c>
      <c r="E902" s="71" t="s">
        <v>28</v>
      </c>
      <c r="F902" s="73" t="s">
        <v>1420</v>
      </c>
      <c r="G902" s="71" t="s">
        <v>49</v>
      </c>
      <c r="H902" s="105">
        <v>6</v>
      </c>
      <c r="I902" s="191"/>
      <c r="J902" s="75">
        <f t="shared" ref="J902:J910" si="88">ROUND(I902*$K$3,2)+I902</f>
        <v>0</v>
      </c>
      <c r="K902" s="76">
        <f t="shared" ref="K902:K910" si="89">ROUND(H902*J902,2)</f>
        <v>0</v>
      </c>
    </row>
    <row r="903" spans="1:11" ht="25.5">
      <c r="A903" s="115" t="s">
        <v>1421</v>
      </c>
      <c r="B903" s="97" t="s">
        <v>47</v>
      </c>
      <c r="C903" s="116"/>
      <c r="D903" s="71" t="s">
        <v>28</v>
      </c>
      <c r="E903" s="71" t="s">
        <v>28</v>
      </c>
      <c r="F903" s="73" t="s">
        <v>1422</v>
      </c>
      <c r="G903" s="71" t="s">
        <v>49</v>
      </c>
      <c r="H903" s="105">
        <v>3</v>
      </c>
      <c r="I903" s="191"/>
      <c r="J903" s="75">
        <f t="shared" si="88"/>
        <v>0</v>
      </c>
      <c r="K903" s="76">
        <f t="shared" si="89"/>
        <v>0</v>
      </c>
    </row>
    <row r="904" spans="1:11" ht="25.5">
      <c r="A904" s="115" t="s">
        <v>1423</v>
      </c>
      <c r="B904" s="97" t="s">
        <v>47</v>
      </c>
      <c r="C904" s="116"/>
      <c r="D904" s="71" t="s">
        <v>28</v>
      </c>
      <c r="E904" s="71" t="s">
        <v>28</v>
      </c>
      <c r="F904" s="73" t="s">
        <v>1424</v>
      </c>
      <c r="G904" s="71" t="s">
        <v>49</v>
      </c>
      <c r="H904" s="105">
        <v>2</v>
      </c>
      <c r="I904" s="191"/>
      <c r="J904" s="75">
        <f t="shared" si="88"/>
        <v>0</v>
      </c>
      <c r="K904" s="76">
        <f t="shared" si="89"/>
        <v>0</v>
      </c>
    </row>
    <row r="905" spans="1:11">
      <c r="A905" s="115" t="s">
        <v>1425</v>
      </c>
      <c r="B905" s="97" t="s">
        <v>47</v>
      </c>
      <c r="C905" s="116"/>
      <c r="D905" s="71" t="s">
        <v>28</v>
      </c>
      <c r="E905" s="71" t="s">
        <v>28</v>
      </c>
      <c r="F905" s="73" t="s">
        <v>1426</v>
      </c>
      <c r="G905" s="71" t="s">
        <v>49</v>
      </c>
      <c r="H905" s="105">
        <v>11</v>
      </c>
      <c r="I905" s="191"/>
      <c r="J905" s="75">
        <f t="shared" si="88"/>
        <v>0</v>
      </c>
      <c r="K905" s="76">
        <f t="shared" si="89"/>
        <v>0</v>
      </c>
    </row>
    <row r="906" spans="1:11" ht="25.5">
      <c r="A906" s="115" t="s">
        <v>1427</v>
      </c>
      <c r="B906" s="97" t="s">
        <v>47</v>
      </c>
      <c r="C906" s="116"/>
      <c r="D906" s="71" t="s">
        <v>28</v>
      </c>
      <c r="E906" s="71" t="s">
        <v>28</v>
      </c>
      <c r="F906" s="73" t="s">
        <v>1428</v>
      </c>
      <c r="G906" s="71" t="s">
        <v>49</v>
      </c>
      <c r="H906" s="105">
        <v>1</v>
      </c>
      <c r="I906" s="191"/>
      <c r="J906" s="75">
        <f t="shared" si="88"/>
        <v>0</v>
      </c>
      <c r="K906" s="76">
        <f t="shared" si="89"/>
        <v>0</v>
      </c>
    </row>
    <row r="907" spans="1:11" ht="38.25">
      <c r="A907" s="115" t="s">
        <v>1429</v>
      </c>
      <c r="B907" s="71" t="s">
        <v>62</v>
      </c>
      <c r="C907" s="116"/>
      <c r="D907" s="71" t="s">
        <v>28</v>
      </c>
      <c r="E907" s="71" t="s">
        <v>28</v>
      </c>
      <c r="F907" s="73" t="s">
        <v>1430</v>
      </c>
      <c r="G907" s="71" t="s">
        <v>49</v>
      </c>
      <c r="H907" s="105">
        <v>3</v>
      </c>
      <c r="I907" s="187"/>
      <c r="J907" s="75">
        <f t="shared" si="88"/>
        <v>0</v>
      </c>
      <c r="K907" s="76">
        <f t="shared" si="89"/>
        <v>0</v>
      </c>
    </row>
    <row r="908" spans="1:11" ht="38.25">
      <c r="A908" s="115" t="s">
        <v>1431</v>
      </c>
      <c r="B908" s="71" t="s">
        <v>62</v>
      </c>
      <c r="C908" s="116"/>
      <c r="D908" s="71" t="s">
        <v>28</v>
      </c>
      <c r="E908" s="71" t="s">
        <v>28</v>
      </c>
      <c r="F908" s="73" t="s">
        <v>1432</v>
      </c>
      <c r="G908" s="98" t="s">
        <v>67</v>
      </c>
      <c r="H908" s="105">
        <v>100</v>
      </c>
      <c r="I908" s="187"/>
      <c r="J908" s="75">
        <f t="shared" si="88"/>
        <v>0</v>
      </c>
      <c r="K908" s="76">
        <f t="shared" si="89"/>
        <v>0</v>
      </c>
    </row>
    <row r="909" spans="1:11" ht="38.25">
      <c r="A909" s="115" t="s">
        <v>1433</v>
      </c>
      <c r="B909" s="71" t="s">
        <v>62</v>
      </c>
      <c r="C909" s="116"/>
      <c r="D909" s="71" t="s">
        <v>28</v>
      </c>
      <c r="E909" s="71" t="s">
        <v>28</v>
      </c>
      <c r="F909" s="73" t="s">
        <v>1434</v>
      </c>
      <c r="G909" s="98" t="s">
        <v>67</v>
      </c>
      <c r="H909" s="105">
        <v>100</v>
      </c>
      <c r="I909" s="187"/>
      <c r="J909" s="75">
        <f t="shared" si="88"/>
        <v>0</v>
      </c>
      <c r="K909" s="76">
        <f t="shared" si="89"/>
        <v>0</v>
      </c>
    </row>
    <row r="910" spans="1:11" ht="38.25">
      <c r="A910" s="115" t="s">
        <v>1435</v>
      </c>
      <c r="B910" s="71" t="s">
        <v>62</v>
      </c>
      <c r="C910" s="116"/>
      <c r="D910" s="71" t="s">
        <v>28</v>
      </c>
      <c r="E910" s="71" t="s">
        <v>28</v>
      </c>
      <c r="F910" s="73" t="s">
        <v>1436</v>
      </c>
      <c r="G910" s="98" t="s">
        <v>67</v>
      </c>
      <c r="H910" s="105">
        <v>100</v>
      </c>
      <c r="I910" s="187"/>
      <c r="J910" s="75">
        <f t="shared" si="88"/>
        <v>0</v>
      </c>
      <c r="K910" s="76">
        <f t="shared" si="89"/>
        <v>0</v>
      </c>
    </row>
    <row r="911" spans="1:11">
      <c r="A911" s="237" t="s">
        <v>1437</v>
      </c>
      <c r="B911" s="238"/>
      <c r="C911" s="232"/>
      <c r="D911" s="238"/>
      <c r="E911" s="238"/>
      <c r="F911" s="233" t="s">
        <v>1438</v>
      </c>
      <c r="G911" s="238"/>
      <c r="H911" s="239"/>
      <c r="I911" s="240"/>
      <c r="J911" s="241"/>
      <c r="K911" s="242">
        <f>SUBTOTAL(9,K912)</f>
        <v>0</v>
      </c>
    </row>
    <row r="912" spans="1:11">
      <c r="A912" s="115" t="s">
        <v>1439</v>
      </c>
      <c r="B912" s="71" t="s">
        <v>47</v>
      </c>
      <c r="C912" s="116"/>
      <c r="D912" s="71" t="s">
        <v>28</v>
      </c>
      <c r="E912" s="71" t="s">
        <v>28</v>
      </c>
      <c r="F912" s="73" t="s">
        <v>1440</v>
      </c>
      <c r="G912" s="71" t="s">
        <v>64</v>
      </c>
      <c r="H912" s="105">
        <v>19.739999999999998</v>
      </c>
      <c r="I912" s="187"/>
      <c r="J912" s="75">
        <f>ROUND(I912*$K$3,2)+I912</f>
        <v>0</v>
      </c>
      <c r="K912" s="76">
        <f>ROUND(H912*J912,2)</f>
        <v>0</v>
      </c>
    </row>
    <row r="913" spans="1:11">
      <c r="A913" s="222" t="s">
        <v>1441</v>
      </c>
      <c r="B913" s="223"/>
      <c r="C913" s="224"/>
      <c r="D913" s="223"/>
      <c r="E913" s="223"/>
      <c r="F913" s="225" t="s">
        <v>1442</v>
      </c>
      <c r="G913" s="223"/>
      <c r="H913" s="226"/>
      <c r="I913" s="227"/>
      <c r="J913" s="228"/>
      <c r="K913" s="229">
        <f>SUBTOTAL(9,K914:K955)</f>
        <v>0</v>
      </c>
    </row>
    <row r="914" spans="1:11">
      <c r="A914" s="237" t="s">
        <v>1443</v>
      </c>
      <c r="B914" s="238"/>
      <c r="C914" s="232"/>
      <c r="D914" s="238"/>
      <c r="E914" s="238"/>
      <c r="F914" s="233" t="s">
        <v>60</v>
      </c>
      <c r="G914" s="238"/>
      <c r="H914" s="239"/>
      <c r="I914" s="240"/>
      <c r="J914" s="241"/>
      <c r="K914" s="242">
        <f>SUBTOTAL(9,K915:K916)</f>
        <v>0</v>
      </c>
    </row>
    <row r="915" spans="1:11" ht="38.25">
      <c r="A915" s="115" t="s">
        <v>1444</v>
      </c>
      <c r="B915" s="71" t="s">
        <v>47</v>
      </c>
      <c r="C915" s="116"/>
      <c r="D915" s="71" t="s">
        <v>28</v>
      </c>
      <c r="E915" s="71" t="s">
        <v>28</v>
      </c>
      <c r="F915" s="126" t="s">
        <v>403</v>
      </c>
      <c r="G915" s="71" t="s">
        <v>64</v>
      </c>
      <c r="H915" s="105">
        <v>22</v>
      </c>
      <c r="I915" s="187"/>
      <c r="J915" s="75">
        <f>ROUND(I915*$K$3,2)+I915</f>
        <v>0</v>
      </c>
      <c r="K915" s="76">
        <f>ROUND(H915*J915,2)</f>
        <v>0</v>
      </c>
    </row>
    <row r="916" spans="1:11">
      <c r="A916" s="115" t="s">
        <v>1445</v>
      </c>
      <c r="B916" s="97" t="s">
        <v>47</v>
      </c>
      <c r="C916" s="119"/>
      <c r="D916" s="71" t="s">
        <v>28</v>
      </c>
      <c r="E916" s="71" t="s">
        <v>28</v>
      </c>
      <c r="F916" s="73" t="s">
        <v>407</v>
      </c>
      <c r="G916" s="71" t="s">
        <v>64</v>
      </c>
      <c r="H916" s="105">
        <v>22</v>
      </c>
      <c r="I916" s="191"/>
      <c r="J916" s="75">
        <f>ROUND(I916*$K$3,2)+I916</f>
        <v>0</v>
      </c>
      <c r="K916" s="76">
        <f>ROUND(H916*J916,2)</f>
        <v>0</v>
      </c>
    </row>
    <row r="917" spans="1:11">
      <c r="A917" s="237" t="s">
        <v>1446</v>
      </c>
      <c r="B917" s="238"/>
      <c r="C917" s="232"/>
      <c r="D917" s="238"/>
      <c r="E917" s="238"/>
      <c r="F917" s="233" t="s">
        <v>1119</v>
      </c>
      <c r="G917" s="238"/>
      <c r="H917" s="239"/>
      <c r="I917" s="240"/>
      <c r="J917" s="241"/>
      <c r="K917" s="242">
        <f>SUBTOTAL(9,K918)</f>
        <v>0</v>
      </c>
    </row>
    <row r="918" spans="1:11">
      <c r="A918" s="114" t="s">
        <v>1447</v>
      </c>
      <c r="B918" s="71" t="s">
        <v>62</v>
      </c>
      <c r="C918" s="98"/>
      <c r="D918" s="71" t="s">
        <v>28</v>
      </c>
      <c r="E918" s="71" t="s">
        <v>28</v>
      </c>
      <c r="F918" s="73" t="s">
        <v>418</v>
      </c>
      <c r="G918" s="71" t="s">
        <v>96</v>
      </c>
      <c r="H918" s="105">
        <v>3.92</v>
      </c>
      <c r="I918" s="188"/>
      <c r="J918" s="75">
        <f>ROUND(I918*$K$3,2)+I918</f>
        <v>0</v>
      </c>
      <c r="K918" s="76">
        <f>ROUND(H918*J918,2)</f>
        <v>0</v>
      </c>
    </row>
    <row r="919" spans="1:11">
      <c r="A919" s="237" t="s">
        <v>1448</v>
      </c>
      <c r="B919" s="238"/>
      <c r="C919" s="232"/>
      <c r="D919" s="238"/>
      <c r="E919" s="238"/>
      <c r="F919" s="233" t="s">
        <v>1302</v>
      </c>
      <c r="G919" s="238"/>
      <c r="H919" s="239"/>
      <c r="I919" s="240"/>
      <c r="J919" s="241"/>
      <c r="K919" s="242">
        <f>SUBTOTAL(9,K920:K922)</f>
        <v>0</v>
      </c>
    </row>
    <row r="920" spans="1:11" ht="25.5">
      <c r="A920" s="115" t="s">
        <v>1449</v>
      </c>
      <c r="B920" s="71" t="s">
        <v>62</v>
      </c>
      <c r="C920" s="136"/>
      <c r="D920" s="71" t="s">
        <v>28</v>
      </c>
      <c r="E920" s="71" t="s">
        <v>28</v>
      </c>
      <c r="F920" s="73" t="s">
        <v>150</v>
      </c>
      <c r="G920" s="71" t="s">
        <v>96</v>
      </c>
      <c r="H920" s="105">
        <v>3.92</v>
      </c>
      <c r="I920" s="188"/>
      <c r="J920" s="75">
        <f>ROUND(I920*$K$3,2)+I920</f>
        <v>0</v>
      </c>
      <c r="K920" s="76">
        <f>ROUND(H920*J920,2)</f>
        <v>0</v>
      </c>
    </row>
    <row r="921" spans="1:11" ht="25.5">
      <c r="A921" s="115" t="s">
        <v>1450</v>
      </c>
      <c r="B921" s="71" t="s">
        <v>62</v>
      </c>
      <c r="C921" s="72"/>
      <c r="D921" s="71" t="s">
        <v>28</v>
      </c>
      <c r="E921" s="71" t="s">
        <v>28</v>
      </c>
      <c r="F921" s="73" t="s">
        <v>779</v>
      </c>
      <c r="G921" s="71" t="s">
        <v>729</v>
      </c>
      <c r="H921" s="105">
        <v>58.8</v>
      </c>
      <c r="I921" s="187"/>
      <c r="J921" s="75">
        <f>ROUND(I921*$K$3,2)+I921</f>
        <v>0</v>
      </c>
      <c r="K921" s="76">
        <f>ROUND(H921*J921,2)</f>
        <v>0</v>
      </c>
    </row>
    <row r="922" spans="1:11" ht="25.5">
      <c r="A922" s="115" t="s">
        <v>1451</v>
      </c>
      <c r="B922" s="71" t="s">
        <v>62</v>
      </c>
      <c r="C922" s="98"/>
      <c r="D922" s="71" t="s">
        <v>28</v>
      </c>
      <c r="E922" s="71" t="s">
        <v>28</v>
      </c>
      <c r="F922" s="73" t="s">
        <v>153</v>
      </c>
      <c r="G922" s="71" t="s">
        <v>96</v>
      </c>
      <c r="H922" s="105">
        <v>3.92</v>
      </c>
      <c r="I922" s="188"/>
      <c r="J922" s="75">
        <f>ROUND(I922*$K$3,2)+I922</f>
        <v>0</v>
      </c>
      <c r="K922" s="76">
        <f>ROUND(H922*J922,2)</f>
        <v>0</v>
      </c>
    </row>
    <row r="923" spans="1:11">
      <c r="A923" s="237" t="s">
        <v>1452</v>
      </c>
      <c r="B923" s="238"/>
      <c r="C923" s="232"/>
      <c r="D923" s="238"/>
      <c r="E923" s="238"/>
      <c r="F923" s="233" t="s">
        <v>1077</v>
      </c>
      <c r="G923" s="238"/>
      <c r="H923" s="239"/>
      <c r="I923" s="240"/>
      <c r="J923" s="241"/>
      <c r="K923" s="242">
        <f>SUBTOTAL(9,K924:K933)</f>
        <v>0</v>
      </c>
    </row>
    <row r="924" spans="1:11" ht="38.25">
      <c r="A924" s="115" t="s">
        <v>1453</v>
      </c>
      <c r="B924" s="71" t="s">
        <v>62</v>
      </c>
      <c r="C924" s="128"/>
      <c r="D924" s="71" t="s">
        <v>28</v>
      </c>
      <c r="E924" s="71" t="s">
        <v>28</v>
      </c>
      <c r="F924" s="73" t="s">
        <v>437</v>
      </c>
      <c r="G924" s="71" t="s">
        <v>96</v>
      </c>
      <c r="H924" s="105">
        <v>0.99</v>
      </c>
      <c r="I924" s="187"/>
      <c r="J924" s="75">
        <f t="shared" ref="J924:J931" si="90">ROUND(I924*$K$3,2)+I924</f>
        <v>0</v>
      </c>
      <c r="K924" s="76">
        <f>ROUND(H924*J924,2)</f>
        <v>0</v>
      </c>
    </row>
    <row r="925" spans="1:11" ht="25.5">
      <c r="A925" s="115" t="s">
        <v>1454</v>
      </c>
      <c r="B925" s="71" t="s">
        <v>62</v>
      </c>
      <c r="C925" s="128"/>
      <c r="D925" s="71" t="s">
        <v>28</v>
      </c>
      <c r="E925" s="71" t="s">
        <v>28</v>
      </c>
      <c r="F925" s="73" t="s">
        <v>743</v>
      </c>
      <c r="G925" s="71" t="s">
        <v>64</v>
      </c>
      <c r="H925" s="105">
        <v>0.81</v>
      </c>
      <c r="I925" s="187"/>
      <c r="J925" s="75">
        <f t="shared" si="90"/>
        <v>0</v>
      </c>
      <c r="K925" s="76">
        <f>ROUND(H925*J925,2)</f>
        <v>0</v>
      </c>
    </row>
    <row r="926" spans="1:11" ht="25.5">
      <c r="A926" s="115" t="s">
        <v>1455</v>
      </c>
      <c r="B926" s="71" t="s">
        <v>335</v>
      </c>
      <c r="C926" s="98"/>
      <c r="D926" s="71" t="s">
        <v>28</v>
      </c>
      <c r="E926" s="71" t="s">
        <v>28</v>
      </c>
      <c r="F926" s="73" t="s">
        <v>1456</v>
      </c>
      <c r="G926" s="98" t="s">
        <v>67</v>
      </c>
      <c r="H926" s="105">
        <v>34</v>
      </c>
      <c r="I926" s="187"/>
      <c r="J926" s="75">
        <f t="shared" si="90"/>
        <v>0</v>
      </c>
      <c r="K926" s="76">
        <f>ROUND(H926*J926,2)</f>
        <v>0</v>
      </c>
    </row>
    <row r="927" spans="1:11" ht="25.5">
      <c r="A927" s="115" t="s">
        <v>1457</v>
      </c>
      <c r="B927" s="71" t="s">
        <v>335</v>
      </c>
      <c r="C927" s="98"/>
      <c r="D927" s="71" t="s">
        <v>28</v>
      </c>
      <c r="E927" s="71" t="s">
        <v>28</v>
      </c>
      <c r="F927" s="73" t="s">
        <v>1458</v>
      </c>
      <c r="G927" s="98" t="s">
        <v>67</v>
      </c>
      <c r="H927" s="105">
        <v>33</v>
      </c>
      <c r="I927" s="187"/>
      <c r="J927" s="75">
        <f t="shared" si="90"/>
        <v>0</v>
      </c>
      <c r="K927" s="76">
        <f>ROUND(H927*J927,2)</f>
        <v>0</v>
      </c>
    </row>
    <row r="928" spans="1:11" ht="25.5">
      <c r="A928" s="115" t="s">
        <v>1459</v>
      </c>
      <c r="B928" s="71" t="s">
        <v>62</v>
      </c>
      <c r="C928" s="119"/>
      <c r="D928" s="71" t="s">
        <v>28</v>
      </c>
      <c r="E928" s="71" t="s">
        <v>28</v>
      </c>
      <c r="F928" s="73" t="s">
        <v>435</v>
      </c>
      <c r="G928" s="71" t="s">
        <v>49</v>
      </c>
      <c r="H928" s="105">
        <v>11</v>
      </c>
      <c r="I928" s="187"/>
      <c r="J928" s="75">
        <f t="shared" si="90"/>
        <v>0</v>
      </c>
      <c r="K928" s="76">
        <f t="shared" ref="K928:K933" si="91">ROUND(H928*J928,2)</f>
        <v>0</v>
      </c>
    </row>
    <row r="929" spans="1:11" ht="38.25">
      <c r="A929" s="115" t="s">
        <v>1460</v>
      </c>
      <c r="B929" s="71" t="s">
        <v>62</v>
      </c>
      <c r="C929" s="119"/>
      <c r="D929" s="71" t="s">
        <v>28</v>
      </c>
      <c r="E929" s="71" t="s">
        <v>28</v>
      </c>
      <c r="F929" s="73" t="s">
        <v>745</v>
      </c>
      <c r="G929" s="129" t="s">
        <v>442</v>
      </c>
      <c r="H929" s="105">
        <v>835</v>
      </c>
      <c r="I929" s="187"/>
      <c r="J929" s="75">
        <f t="shared" si="90"/>
        <v>0</v>
      </c>
      <c r="K929" s="76">
        <f t="shared" si="91"/>
        <v>0</v>
      </c>
    </row>
    <row r="930" spans="1:11" ht="38.25">
      <c r="A930" s="115" t="s">
        <v>1461</v>
      </c>
      <c r="B930" s="71" t="s">
        <v>62</v>
      </c>
      <c r="C930" s="119"/>
      <c r="D930" s="71" t="s">
        <v>28</v>
      </c>
      <c r="E930" s="71" t="s">
        <v>28</v>
      </c>
      <c r="F930" s="73" t="s">
        <v>459</v>
      </c>
      <c r="G930" s="129" t="s">
        <v>442</v>
      </c>
      <c r="H930" s="105">
        <v>10</v>
      </c>
      <c r="I930" s="187"/>
      <c r="J930" s="75">
        <f t="shared" si="90"/>
        <v>0</v>
      </c>
      <c r="K930" s="76">
        <f t="shared" si="91"/>
        <v>0</v>
      </c>
    </row>
    <row r="931" spans="1:11" ht="63.75">
      <c r="A931" s="115" t="s">
        <v>1462</v>
      </c>
      <c r="B931" s="71" t="s">
        <v>47</v>
      </c>
      <c r="C931" s="119"/>
      <c r="D931" s="71" t="s">
        <v>28</v>
      </c>
      <c r="E931" s="71" t="s">
        <v>28</v>
      </c>
      <c r="F931" s="73" t="s">
        <v>444</v>
      </c>
      <c r="G931" s="71" t="s">
        <v>64</v>
      </c>
      <c r="H931" s="105">
        <v>71.989999999999995</v>
      </c>
      <c r="I931" s="187"/>
      <c r="J931" s="75">
        <f t="shared" si="90"/>
        <v>0</v>
      </c>
      <c r="K931" s="76">
        <f t="shared" si="91"/>
        <v>0</v>
      </c>
    </row>
    <row r="932" spans="1:11" ht="63.75">
      <c r="A932" s="115" t="s">
        <v>1463</v>
      </c>
      <c r="B932" s="97" t="s">
        <v>47</v>
      </c>
      <c r="C932" s="119"/>
      <c r="D932" s="71" t="s">
        <v>28</v>
      </c>
      <c r="E932" s="71" t="s">
        <v>28</v>
      </c>
      <c r="F932" s="73" t="s">
        <v>446</v>
      </c>
      <c r="G932" s="71" t="s">
        <v>96</v>
      </c>
      <c r="H932" s="105">
        <v>12.25</v>
      </c>
      <c r="I932" s="191"/>
      <c r="J932" s="75">
        <f>ROUND(I932*$K$3,2)+I932</f>
        <v>0</v>
      </c>
      <c r="K932" s="76">
        <f t="shared" si="91"/>
        <v>0</v>
      </c>
    </row>
    <row r="933" spans="1:11" ht="63.75">
      <c r="A933" s="115" t="s">
        <v>1464</v>
      </c>
      <c r="B933" s="71" t="s">
        <v>47</v>
      </c>
      <c r="C933" s="119"/>
      <c r="D933" s="71" t="s">
        <v>28</v>
      </c>
      <c r="E933" s="71" t="s">
        <v>28</v>
      </c>
      <c r="F933" s="126" t="s">
        <v>452</v>
      </c>
      <c r="G933" s="71" t="s">
        <v>96</v>
      </c>
      <c r="H933" s="105">
        <v>55.54</v>
      </c>
      <c r="I933" s="187"/>
      <c r="J933" s="75">
        <f>ROUND(I933*$K$3,2)+I933</f>
        <v>0</v>
      </c>
      <c r="K933" s="76">
        <f t="shared" si="91"/>
        <v>0</v>
      </c>
    </row>
    <row r="934" spans="1:11">
      <c r="A934" s="237" t="s">
        <v>1465</v>
      </c>
      <c r="B934" s="238"/>
      <c r="C934" s="232"/>
      <c r="D934" s="238"/>
      <c r="E934" s="238"/>
      <c r="F934" s="233" t="s">
        <v>1318</v>
      </c>
      <c r="G934" s="238"/>
      <c r="H934" s="239"/>
      <c r="I934" s="240"/>
      <c r="J934" s="241"/>
      <c r="K934" s="242">
        <f>SUBTOTAL(9,K935:K935)</f>
        <v>0</v>
      </c>
    </row>
    <row r="935" spans="1:11" ht="63.75">
      <c r="A935" s="115" t="s">
        <v>1466</v>
      </c>
      <c r="B935" s="71" t="s">
        <v>62</v>
      </c>
      <c r="C935" s="116"/>
      <c r="D935" s="71" t="s">
        <v>28</v>
      </c>
      <c r="E935" s="71" t="s">
        <v>28</v>
      </c>
      <c r="F935" s="73" t="s">
        <v>470</v>
      </c>
      <c r="G935" s="71" t="s">
        <v>64</v>
      </c>
      <c r="H935" s="105">
        <v>57.39</v>
      </c>
      <c r="I935" s="187"/>
      <c r="J935" s="75">
        <f>ROUND(I935*$K$3,2)+I935</f>
        <v>0</v>
      </c>
      <c r="K935" s="76">
        <f>ROUND(H935*J935,2)</f>
        <v>0</v>
      </c>
    </row>
    <row r="936" spans="1:11">
      <c r="A936" s="237" t="s">
        <v>1467</v>
      </c>
      <c r="B936" s="238"/>
      <c r="C936" s="232"/>
      <c r="D936" s="238"/>
      <c r="E936" s="238"/>
      <c r="F936" s="233" t="s">
        <v>1323</v>
      </c>
      <c r="G936" s="238"/>
      <c r="H936" s="239"/>
      <c r="I936" s="240"/>
      <c r="J936" s="241"/>
      <c r="K936" s="242">
        <f>SUBTOTAL(9,K937:K938)</f>
        <v>0</v>
      </c>
    </row>
    <row r="937" spans="1:11" ht="38.25">
      <c r="A937" s="115" t="s">
        <v>1468</v>
      </c>
      <c r="B937" s="71" t="s">
        <v>62</v>
      </c>
      <c r="C937" s="119"/>
      <c r="D937" s="71" t="s">
        <v>28</v>
      </c>
      <c r="E937" s="71" t="s">
        <v>28</v>
      </c>
      <c r="F937" s="73" t="s">
        <v>474</v>
      </c>
      <c r="G937" s="71" t="s">
        <v>96</v>
      </c>
      <c r="H937" s="105">
        <v>0.7</v>
      </c>
      <c r="I937" s="187"/>
      <c r="J937" s="75">
        <f>ROUND(I937*$K$3,2)+I937</f>
        <v>0</v>
      </c>
      <c r="K937" s="76">
        <f>ROUND(H937*J937,2)</f>
        <v>0</v>
      </c>
    </row>
    <row r="938" spans="1:11" ht="76.5">
      <c r="A938" s="115" t="s">
        <v>1469</v>
      </c>
      <c r="B938" s="71" t="s">
        <v>62</v>
      </c>
      <c r="C938" s="130"/>
      <c r="D938" s="71" t="s">
        <v>28</v>
      </c>
      <c r="E938" s="71" t="s">
        <v>28</v>
      </c>
      <c r="F938" s="73" t="s">
        <v>1470</v>
      </c>
      <c r="G938" s="71" t="s">
        <v>64</v>
      </c>
      <c r="H938" s="105">
        <v>139.05000000000001</v>
      </c>
      <c r="I938" s="187"/>
      <c r="J938" s="75">
        <f>ROUND(I938*$K$3,2)+I938</f>
        <v>0</v>
      </c>
      <c r="K938" s="76">
        <f>ROUND(H938*J938,2)</f>
        <v>0</v>
      </c>
    </row>
    <row r="939" spans="1:11">
      <c r="A939" s="237" t="s">
        <v>1471</v>
      </c>
      <c r="B939" s="238"/>
      <c r="C939" s="232"/>
      <c r="D939" s="238"/>
      <c r="E939" s="238"/>
      <c r="F939" s="233" t="s">
        <v>1335</v>
      </c>
      <c r="G939" s="238"/>
      <c r="H939" s="239"/>
      <c r="I939" s="240"/>
      <c r="J939" s="241"/>
      <c r="K939" s="242">
        <f>SUBTOTAL(9,K940:K941)</f>
        <v>0</v>
      </c>
    </row>
    <row r="940" spans="1:11" ht="25.5">
      <c r="A940" s="115" t="s">
        <v>1472</v>
      </c>
      <c r="B940" s="71" t="s">
        <v>62</v>
      </c>
      <c r="C940" s="116"/>
      <c r="D940" s="71" t="s">
        <v>28</v>
      </c>
      <c r="E940" s="71" t="s">
        <v>28</v>
      </c>
      <c r="F940" s="73" t="s">
        <v>1292</v>
      </c>
      <c r="G940" s="71" t="s">
        <v>64</v>
      </c>
      <c r="H940" s="105">
        <v>139.05000000000001</v>
      </c>
      <c r="I940" s="187"/>
      <c r="J940" s="75">
        <f>ROUND(I940*$K$3,2)+I940</f>
        <v>0</v>
      </c>
      <c r="K940" s="76">
        <f>ROUND(H940*J940,2)</f>
        <v>0</v>
      </c>
    </row>
    <row r="941" spans="1:11" ht="25.5">
      <c r="A941" s="115" t="s">
        <v>1473</v>
      </c>
      <c r="B941" s="71" t="s">
        <v>62</v>
      </c>
      <c r="C941" s="119"/>
      <c r="D941" s="71" t="s">
        <v>28</v>
      </c>
      <c r="E941" s="71" t="s">
        <v>28</v>
      </c>
      <c r="F941" s="126" t="s">
        <v>529</v>
      </c>
      <c r="G941" s="71" t="s">
        <v>64</v>
      </c>
      <c r="H941" s="105">
        <v>139.05000000000001</v>
      </c>
      <c r="I941" s="187"/>
      <c r="J941" s="75">
        <f>ROUND(I941*$K$3,2)+I941</f>
        <v>0</v>
      </c>
      <c r="K941" s="76">
        <f>ROUND(H941*J941,2)</f>
        <v>0</v>
      </c>
    </row>
    <row r="942" spans="1:11">
      <c r="A942" s="237" t="s">
        <v>1474</v>
      </c>
      <c r="B942" s="238"/>
      <c r="C942" s="232"/>
      <c r="D942" s="238"/>
      <c r="E942" s="238"/>
      <c r="F942" s="233" t="s">
        <v>1329</v>
      </c>
      <c r="G942" s="238"/>
      <c r="H942" s="239"/>
      <c r="I942" s="240"/>
      <c r="J942" s="241"/>
      <c r="K942" s="242">
        <f>SUBTOTAL(9,K943:K943)</f>
        <v>0</v>
      </c>
    </row>
    <row r="943" spans="1:11" ht="38.25">
      <c r="A943" s="115" t="s">
        <v>1475</v>
      </c>
      <c r="B943" s="71" t="s">
        <v>62</v>
      </c>
      <c r="C943" s="116"/>
      <c r="D943" s="71" t="s">
        <v>28</v>
      </c>
      <c r="E943" s="71" t="s">
        <v>28</v>
      </c>
      <c r="F943" s="73" t="s">
        <v>761</v>
      </c>
      <c r="G943" s="71" t="s">
        <v>64</v>
      </c>
      <c r="H943" s="105">
        <v>17.5</v>
      </c>
      <c r="I943" s="187"/>
      <c r="J943" s="75">
        <f>ROUND(I943*$K$3,2)+I943</f>
        <v>0</v>
      </c>
      <c r="K943" s="76">
        <f>ROUND(H943*J943,2)</f>
        <v>0</v>
      </c>
    </row>
    <row r="944" spans="1:11">
      <c r="A944" s="237" t="s">
        <v>1476</v>
      </c>
      <c r="B944" s="238"/>
      <c r="C944" s="232"/>
      <c r="D944" s="238"/>
      <c r="E944" s="238"/>
      <c r="F944" s="233" t="s">
        <v>482</v>
      </c>
      <c r="G944" s="238"/>
      <c r="H944" s="239"/>
      <c r="I944" s="240"/>
      <c r="J944" s="241"/>
      <c r="K944" s="242">
        <f>SUBTOTAL(9,K945:K946)</f>
        <v>0</v>
      </c>
    </row>
    <row r="945" spans="1:11" ht="25.5">
      <c r="A945" s="115" t="s">
        <v>1477</v>
      </c>
      <c r="B945" s="97" t="s">
        <v>47</v>
      </c>
      <c r="C945" s="98"/>
      <c r="D945" s="71" t="s">
        <v>28</v>
      </c>
      <c r="E945" s="71" t="s">
        <v>28</v>
      </c>
      <c r="F945" s="73" t="s">
        <v>484</v>
      </c>
      <c r="G945" s="71" t="s">
        <v>64</v>
      </c>
      <c r="H945" s="105">
        <v>24.751999999999999</v>
      </c>
      <c r="I945" s="191"/>
      <c r="J945" s="75">
        <f>ROUND(I945*$K$3,2)+I945</f>
        <v>0</v>
      </c>
      <c r="K945" s="76">
        <f>ROUND(H945*J945,2)</f>
        <v>0</v>
      </c>
    </row>
    <row r="946" spans="1:11" ht="38.25">
      <c r="A946" s="115" t="s">
        <v>1478</v>
      </c>
      <c r="B946" s="97" t="s">
        <v>47</v>
      </c>
      <c r="C946" s="98"/>
      <c r="D946" s="71" t="s">
        <v>28</v>
      </c>
      <c r="E946" s="71" t="s">
        <v>28</v>
      </c>
      <c r="F946" s="73" t="s">
        <v>486</v>
      </c>
      <c r="G946" s="71" t="s">
        <v>64</v>
      </c>
      <c r="H946" s="105">
        <v>24.75</v>
      </c>
      <c r="I946" s="191"/>
      <c r="J946" s="75">
        <f>ROUND(I946*$K$3,2)+I946</f>
        <v>0</v>
      </c>
      <c r="K946" s="76">
        <f>ROUND(H946*J946,2)</f>
        <v>0</v>
      </c>
    </row>
    <row r="947" spans="1:11">
      <c r="A947" s="237" t="s">
        <v>1479</v>
      </c>
      <c r="B947" s="238"/>
      <c r="C947" s="232"/>
      <c r="D947" s="238"/>
      <c r="E947" s="238"/>
      <c r="F947" s="233" t="s">
        <v>1418</v>
      </c>
      <c r="G947" s="238"/>
      <c r="H947" s="239"/>
      <c r="I947" s="240"/>
      <c r="J947" s="241"/>
      <c r="K947" s="242">
        <f>SUBTOTAL(9,K948:K953)</f>
        <v>0</v>
      </c>
    </row>
    <row r="948" spans="1:11" ht="38.25">
      <c r="A948" s="115" t="s">
        <v>1480</v>
      </c>
      <c r="B948" s="97" t="s">
        <v>47</v>
      </c>
      <c r="C948" s="116"/>
      <c r="D948" s="71" t="s">
        <v>28</v>
      </c>
      <c r="E948" s="71" t="s">
        <v>28</v>
      </c>
      <c r="F948" s="73" t="s">
        <v>1420</v>
      </c>
      <c r="G948" s="71" t="s">
        <v>49</v>
      </c>
      <c r="H948" s="105">
        <v>1</v>
      </c>
      <c r="I948" s="191"/>
      <c r="J948" s="75">
        <f t="shared" ref="J948:J953" si="92">ROUND(I948*$K$3,2)+I948</f>
        <v>0</v>
      </c>
      <c r="K948" s="76">
        <f t="shared" ref="K948:K953" si="93">ROUND(H948*J948,2)</f>
        <v>0</v>
      </c>
    </row>
    <row r="949" spans="1:11" ht="25.5">
      <c r="A949" s="115" t="s">
        <v>1481</v>
      </c>
      <c r="B949" s="97" t="s">
        <v>47</v>
      </c>
      <c r="C949" s="116"/>
      <c r="D949" s="71" t="s">
        <v>28</v>
      </c>
      <c r="E949" s="71" t="s">
        <v>28</v>
      </c>
      <c r="F949" s="73" t="s">
        <v>1422</v>
      </c>
      <c r="G949" s="71" t="s">
        <v>49</v>
      </c>
      <c r="H949" s="105">
        <v>1</v>
      </c>
      <c r="I949" s="191"/>
      <c r="J949" s="75">
        <f t="shared" si="92"/>
        <v>0</v>
      </c>
      <c r="K949" s="76">
        <f t="shared" si="93"/>
        <v>0</v>
      </c>
    </row>
    <row r="950" spans="1:11">
      <c r="A950" s="115" t="s">
        <v>1482</v>
      </c>
      <c r="B950" s="97" t="s">
        <v>47</v>
      </c>
      <c r="C950" s="116"/>
      <c r="D950" s="71" t="s">
        <v>28</v>
      </c>
      <c r="E950" s="71"/>
      <c r="F950" s="73" t="s">
        <v>1426</v>
      </c>
      <c r="G950" s="71" t="s">
        <v>49</v>
      </c>
      <c r="H950" s="105">
        <v>1</v>
      </c>
      <c r="I950" s="191"/>
      <c r="J950" s="75">
        <f t="shared" si="92"/>
        <v>0</v>
      </c>
      <c r="K950" s="76">
        <f t="shared" si="93"/>
        <v>0</v>
      </c>
    </row>
    <row r="951" spans="1:11" ht="38.25">
      <c r="A951" s="115" t="s">
        <v>1483</v>
      </c>
      <c r="B951" s="71" t="s">
        <v>62</v>
      </c>
      <c r="C951" s="116"/>
      <c r="D951" s="71" t="s">
        <v>28</v>
      </c>
      <c r="E951" s="71" t="s">
        <v>28</v>
      </c>
      <c r="F951" s="73" t="s">
        <v>1484</v>
      </c>
      <c r="G951" s="71" t="s">
        <v>49</v>
      </c>
      <c r="H951" s="105">
        <v>1</v>
      </c>
      <c r="I951" s="187"/>
      <c r="J951" s="75">
        <f t="shared" si="92"/>
        <v>0</v>
      </c>
      <c r="K951" s="76">
        <f t="shared" si="93"/>
        <v>0</v>
      </c>
    </row>
    <row r="952" spans="1:11" ht="38.25">
      <c r="A952" s="115" t="s">
        <v>1485</v>
      </c>
      <c r="B952" s="71" t="s">
        <v>62</v>
      </c>
      <c r="C952" s="116"/>
      <c r="D952" s="71" t="s">
        <v>28</v>
      </c>
      <c r="E952" s="71" t="s">
        <v>28</v>
      </c>
      <c r="F952" s="73" t="s">
        <v>1432</v>
      </c>
      <c r="G952" s="98" t="s">
        <v>67</v>
      </c>
      <c r="H952" s="105">
        <v>100</v>
      </c>
      <c r="I952" s="187"/>
      <c r="J952" s="75">
        <f t="shared" si="92"/>
        <v>0</v>
      </c>
      <c r="K952" s="76">
        <f t="shared" si="93"/>
        <v>0</v>
      </c>
    </row>
    <row r="953" spans="1:11" ht="38.25">
      <c r="A953" s="115" t="s">
        <v>1486</v>
      </c>
      <c r="B953" s="71" t="s">
        <v>62</v>
      </c>
      <c r="C953" s="116"/>
      <c r="D953" s="71" t="s">
        <v>28</v>
      </c>
      <c r="E953" s="71" t="s">
        <v>28</v>
      </c>
      <c r="F953" s="73" t="s">
        <v>1434</v>
      </c>
      <c r="G953" s="98" t="s">
        <v>67</v>
      </c>
      <c r="H953" s="105">
        <v>100</v>
      </c>
      <c r="I953" s="187"/>
      <c r="J953" s="75">
        <f t="shared" si="92"/>
        <v>0</v>
      </c>
      <c r="K953" s="76">
        <f t="shared" si="93"/>
        <v>0</v>
      </c>
    </row>
    <row r="954" spans="1:11">
      <c r="A954" s="237" t="s">
        <v>1487</v>
      </c>
      <c r="B954" s="238"/>
      <c r="C954" s="232"/>
      <c r="D954" s="238"/>
      <c r="E954" s="238"/>
      <c r="F954" s="233" t="s">
        <v>1438</v>
      </c>
      <c r="G954" s="238"/>
      <c r="H954" s="239"/>
      <c r="I954" s="240"/>
      <c r="J954" s="241"/>
      <c r="K954" s="242">
        <f>SUBTOTAL(9,K955)</f>
        <v>0</v>
      </c>
    </row>
    <row r="955" spans="1:11">
      <c r="A955" s="115" t="s">
        <v>1488</v>
      </c>
      <c r="B955" s="71" t="s">
        <v>47</v>
      </c>
      <c r="C955" s="116"/>
      <c r="D955" s="71" t="s">
        <v>28</v>
      </c>
      <c r="E955" s="71" t="s">
        <v>28</v>
      </c>
      <c r="F955" s="73" t="s">
        <v>1440</v>
      </c>
      <c r="G955" s="71" t="s">
        <v>64</v>
      </c>
      <c r="H955" s="105">
        <v>49.52</v>
      </c>
      <c r="I955" s="187"/>
      <c r="J955" s="75">
        <f>ROUND(I955*$K$3,2)+I955</f>
        <v>0</v>
      </c>
      <c r="K955" s="76">
        <f>ROUND(H955*J955,2)</f>
        <v>0</v>
      </c>
    </row>
    <row r="956" spans="1:11">
      <c r="A956" s="209">
        <v>6</v>
      </c>
      <c r="B956" s="77"/>
      <c r="C956" s="210"/>
      <c r="D956" s="211"/>
      <c r="E956" s="212"/>
      <c r="F956" s="213" t="s">
        <v>1489</v>
      </c>
      <c r="G956" s="214"/>
      <c r="H956" s="77" t="s">
        <v>110</v>
      </c>
      <c r="I956" s="210"/>
      <c r="J956" s="211"/>
      <c r="K956" s="215">
        <f>SUBTOTAL(9,K957:K1430)</f>
        <v>0</v>
      </c>
    </row>
    <row r="957" spans="1:11">
      <c r="A957" s="243" t="s">
        <v>16</v>
      </c>
      <c r="B957" s="244"/>
      <c r="C957" s="245"/>
      <c r="D957" s="244"/>
      <c r="E957" s="244"/>
      <c r="F957" s="246" t="s">
        <v>1490</v>
      </c>
      <c r="G957" s="244"/>
      <c r="H957" s="247"/>
      <c r="I957" s="248"/>
      <c r="J957" s="249"/>
      <c r="K957" s="250">
        <f>SUBTOTAL(9,K958:K1133)</f>
        <v>0</v>
      </c>
    </row>
    <row r="958" spans="1:11">
      <c r="A958" s="222" t="s">
        <v>1491</v>
      </c>
      <c r="B958" s="223"/>
      <c r="C958" s="224"/>
      <c r="D958" s="223"/>
      <c r="E958" s="223"/>
      <c r="F958" s="225" t="s">
        <v>1492</v>
      </c>
      <c r="G958" s="223"/>
      <c r="H958" s="226"/>
      <c r="I958" s="227"/>
      <c r="J958" s="228"/>
      <c r="K958" s="229">
        <f>SUBTOTAL(9,K959:K971)</f>
        <v>0</v>
      </c>
    </row>
    <row r="959" spans="1:11" ht="38.25">
      <c r="A959" s="125" t="s">
        <v>1493</v>
      </c>
      <c r="B959" s="71" t="s">
        <v>62</v>
      </c>
      <c r="C959" s="129"/>
      <c r="D959" s="71" t="s">
        <v>28</v>
      </c>
      <c r="E959" s="71" t="s">
        <v>30</v>
      </c>
      <c r="F959" s="126" t="s">
        <v>1494</v>
      </c>
      <c r="G959" s="98" t="s">
        <v>67</v>
      </c>
      <c r="H959" s="146">
        <v>250</v>
      </c>
      <c r="I959" s="187"/>
      <c r="J959" s="75">
        <f t="shared" ref="J959:J971" si="94">ROUND(I959*$K$3,2)+I959</f>
        <v>0</v>
      </c>
      <c r="K959" s="76">
        <f t="shared" ref="K959:K968" si="95">ROUND(H959*J959,2)</f>
        <v>0</v>
      </c>
    </row>
    <row r="960" spans="1:11" ht="38.25">
      <c r="A960" s="125" t="s">
        <v>1495</v>
      </c>
      <c r="B960" s="71" t="s">
        <v>62</v>
      </c>
      <c r="C960" s="129"/>
      <c r="D960" s="71" t="s">
        <v>28</v>
      </c>
      <c r="E960" s="71" t="s">
        <v>30</v>
      </c>
      <c r="F960" s="126" t="s">
        <v>1496</v>
      </c>
      <c r="G960" s="98" t="s">
        <v>67</v>
      </c>
      <c r="H960" s="146">
        <v>250</v>
      </c>
      <c r="I960" s="187"/>
      <c r="J960" s="75">
        <f t="shared" si="94"/>
        <v>0</v>
      </c>
      <c r="K960" s="76">
        <f t="shared" si="95"/>
        <v>0</v>
      </c>
    </row>
    <row r="961" spans="1:11" ht="25.5">
      <c r="A961" s="125" t="s">
        <v>1497</v>
      </c>
      <c r="B961" s="71" t="s">
        <v>62</v>
      </c>
      <c r="C961" s="129"/>
      <c r="D961" s="71" t="s">
        <v>28</v>
      </c>
      <c r="E961" s="71" t="s">
        <v>30</v>
      </c>
      <c r="F961" s="126" t="s">
        <v>1498</v>
      </c>
      <c r="G961" s="98" t="s">
        <v>67</v>
      </c>
      <c r="H961" s="146">
        <v>126</v>
      </c>
      <c r="I961" s="187"/>
      <c r="J961" s="75">
        <f t="shared" si="94"/>
        <v>0</v>
      </c>
      <c r="K961" s="76">
        <f t="shared" si="95"/>
        <v>0</v>
      </c>
    </row>
    <row r="962" spans="1:11" ht="25.5">
      <c r="A962" s="125" t="s">
        <v>1499</v>
      </c>
      <c r="B962" s="71" t="s">
        <v>62</v>
      </c>
      <c r="C962" s="129"/>
      <c r="D962" s="71" t="s">
        <v>28</v>
      </c>
      <c r="E962" s="71" t="s">
        <v>30</v>
      </c>
      <c r="F962" s="126" t="s">
        <v>1500</v>
      </c>
      <c r="G962" s="71" t="s">
        <v>49</v>
      </c>
      <c r="H962" s="146">
        <v>30</v>
      </c>
      <c r="I962" s="187"/>
      <c r="J962" s="75">
        <f t="shared" si="94"/>
        <v>0</v>
      </c>
      <c r="K962" s="76">
        <f t="shared" si="95"/>
        <v>0</v>
      </c>
    </row>
    <row r="963" spans="1:11" ht="25.5">
      <c r="A963" s="125" t="s">
        <v>1501</v>
      </c>
      <c r="B963" s="71" t="s">
        <v>62</v>
      </c>
      <c r="C963" s="129"/>
      <c r="D963" s="71" t="s">
        <v>28</v>
      </c>
      <c r="E963" s="71" t="s">
        <v>30</v>
      </c>
      <c r="F963" s="126" t="s">
        <v>1502</v>
      </c>
      <c r="G963" s="71" t="s">
        <v>49</v>
      </c>
      <c r="H963" s="146">
        <v>10</v>
      </c>
      <c r="I963" s="187"/>
      <c r="J963" s="75">
        <f t="shared" si="94"/>
        <v>0</v>
      </c>
      <c r="K963" s="76">
        <f t="shared" si="95"/>
        <v>0</v>
      </c>
    </row>
    <row r="964" spans="1:11">
      <c r="A964" s="125" t="s">
        <v>1503</v>
      </c>
      <c r="B964" s="71" t="s">
        <v>62</v>
      </c>
      <c r="C964" s="129"/>
      <c r="D964" s="71" t="s">
        <v>28</v>
      </c>
      <c r="E964" s="71" t="s">
        <v>30</v>
      </c>
      <c r="F964" s="126" t="s">
        <v>1504</v>
      </c>
      <c r="G964" s="98" t="s">
        <v>67</v>
      </c>
      <c r="H964" s="146">
        <v>60</v>
      </c>
      <c r="I964" s="187"/>
      <c r="J964" s="75">
        <f t="shared" si="94"/>
        <v>0</v>
      </c>
      <c r="K964" s="76">
        <f t="shared" si="95"/>
        <v>0</v>
      </c>
    </row>
    <row r="965" spans="1:11">
      <c r="A965" s="125" t="s">
        <v>1505</v>
      </c>
      <c r="B965" s="71" t="s">
        <v>62</v>
      </c>
      <c r="C965" s="130"/>
      <c r="D965" s="71" t="s">
        <v>28</v>
      </c>
      <c r="E965" s="71" t="s">
        <v>30</v>
      </c>
      <c r="F965" s="126" t="s">
        <v>1506</v>
      </c>
      <c r="G965" s="71" t="s">
        <v>49</v>
      </c>
      <c r="H965" s="146">
        <v>20</v>
      </c>
      <c r="I965" s="187"/>
      <c r="J965" s="75">
        <f t="shared" si="94"/>
        <v>0</v>
      </c>
      <c r="K965" s="76">
        <f t="shared" si="95"/>
        <v>0</v>
      </c>
    </row>
    <row r="966" spans="1:11" ht="25.5">
      <c r="A966" s="125" t="s">
        <v>1507</v>
      </c>
      <c r="B966" s="71" t="s">
        <v>62</v>
      </c>
      <c r="C966" s="130"/>
      <c r="D966" s="71" t="s">
        <v>28</v>
      </c>
      <c r="E966" s="71" t="s">
        <v>30</v>
      </c>
      <c r="F966" s="126" t="s">
        <v>1508</v>
      </c>
      <c r="G966" s="71" t="s">
        <v>49</v>
      </c>
      <c r="H966" s="146">
        <v>5</v>
      </c>
      <c r="I966" s="187"/>
      <c r="J966" s="75">
        <f t="shared" si="94"/>
        <v>0</v>
      </c>
      <c r="K966" s="76">
        <f t="shared" si="95"/>
        <v>0</v>
      </c>
    </row>
    <row r="967" spans="1:11">
      <c r="A967" s="125" t="s">
        <v>1509</v>
      </c>
      <c r="B967" s="71" t="s">
        <v>62</v>
      </c>
      <c r="C967" s="130"/>
      <c r="D967" s="71" t="s">
        <v>28</v>
      </c>
      <c r="E967" s="71" t="s">
        <v>30</v>
      </c>
      <c r="F967" s="126" t="s">
        <v>1510</v>
      </c>
      <c r="G967" s="98" t="s">
        <v>67</v>
      </c>
      <c r="H967" s="146">
        <v>150</v>
      </c>
      <c r="I967" s="187"/>
      <c r="J967" s="75">
        <f t="shared" si="94"/>
        <v>0</v>
      </c>
      <c r="K967" s="76">
        <f t="shared" si="95"/>
        <v>0</v>
      </c>
    </row>
    <row r="968" spans="1:11" ht="25.5">
      <c r="A968" s="125" t="s">
        <v>1511</v>
      </c>
      <c r="B968" s="71" t="s">
        <v>62</v>
      </c>
      <c r="C968" s="129"/>
      <c r="D968" s="71" t="s">
        <v>28</v>
      </c>
      <c r="E968" s="71" t="s">
        <v>30</v>
      </c>
      <c r="F968" s="126" t="s">
        <v>1512</v>
      </c>
      <c r="G968" s="71" t="s">
        <v>49</v>
      </c>
      <c r="H968" s="146">
        <v>8</v>
      </c>
      <c r="I968" s="187"/>
      <c r="J968" s="75">
        <f t="shared" si="94"/>
        <v>0</v>
      </c>
      <c r="K968" s="76">
        <f t="shared" si="95"/>
        <v>0</v>
      </c>
    </row>
    <row r="969" spans="1:11" ht="25.5">
      <c r="A969" s="125" t="s">
        <v>1513</v>
      </c>
      <c r="B969" s="98" t="s">
        <v>335</v>
      </c>
      <c r="C969" s="98"/>
      <c r="D969" s="71" t="s">
        <v>28</v>
      </c>
      <c r="E969" s="71" t="s">
        <v>30</v>
      </c>
      <c r="F969" s="126" t="s">
        <v>1514</v>
      </c>
      <c r="G969" s="71" t="s">
        <v>49</v>
      </c>
      <c r="H969" s="146">
        <v>8</v>
      </c>
      <c r="I969" s="187"/>
      <c r="J969" s="75">
        <f t="shared" si="94"/>
        <v>0</v>
      </c>
      <c r="K969" s="76">
        <f>ROUND(H969*J969,2)</f>
        <v>0</v>
      </c>
    </row>
    <row r="970" spans="1:11" ht="25.5">
      <c r="A970" s="125" t="s">
        <v>1515</v>
      </c>
      <c r="B970" s="129" t="s">
        <v>335</v>
      </c>
      <c r="C970" s="98"/>
      <c r="D970" s="71" t="s">
        <v>28</v>
      </c>
      <c r="E970" s="71" t="s">
        <v>30</v>
      </c>
      <c r="F970" s="126" t="s">
        <v>1516</v>
      </c>
      <c r="G970" s="71" t="s">
        <v>49</v>
      </c>
      <c r="H970" s="146">
        <v>8</v>
      </c>
      <c r="I970" s="187"/>
      <c r="J970" s="75">
        <f t="shared" si="94"/>
        <v>0</v>
      </c>
      <c r="K970" s="76">
        <f>ROUND(H970*J970,2)</f>
        <v>0</v>
      </c>
    </row>
    <row r="971" spans="1:11" ht="38.25">
      <c r="A971" s="125" t="s">
        <v>1517</v>
      </c>
      <c r="B971" s="98" t="s">
        <v>335</v>
      </c>
      <c r="C971" s="98"/>
      <c r="D971" s="71" t="s">
        <v>28</v>
      </c>
      <c r="E971" s="71" t="s">
        <v>30</v>
      </c>
      <c r="F971" s="126" t="s">
        <v>1518</v>
      </c>
      <c r="G971" s="71" t="s">
        <v>49</v>
      </c>
      <c r="H971" s="146">
        <v>4</v>
      </c>
      <c r="I971" s="187"/>
      <c r="J971" s="75">
        <f t="shared" si="94"/>
        <v>0</v>
      </c>
      <c r="K971" s="76">
        <f>ROUND(H971*J971,2)</f>
        <v>0</v>
      </c>
    </row>
    <row r="972" spans="1:11">
      <c r="A972" s="222" t="s">
        <v>1519</v>
      </c>
      <c r="B972" s="223"/>
      <c r="C972" s="224"/>
      <c r="D972" s="223"/>
      <c r="E972" s="223"/>
      <c r="F972" s="225" t="s">
        <v>1520</v>
      </c>
      <c r="G972" s="223"/>
      <c r="H972" s="226"/>
      <c r="I972" s="227"/>
      <c r="J972" s="228"/>
      <c r="K972" s="229">
        <f>SUBTOTAL(9,K973:K985)</f>
        <v>0</v>
      </c>
    </row>
    <row r="973" spans="1:11">
      <c r="A973" s="125" t="s">
        <v>1521</v>
      </c>
      <c r="B973" s="72" t="s">
        <v>1522</v>
      </c>
      <c r="C973" s="72"/>
      <c r="D973" s="98" t="s">
        <v>28</v>
      </c>
      <c r="E973" s="98"/>
      <c r="F973" s="126" t="s">
        <v>1523</v>
      </c>
      <c r="G973" s="71" t="s">
        <v>67</v>
      </c>
      <c r="H973" s="146">
        <v>250</v>
      </c>
      <c r="I973" s="131"/>
      <c r="J973" s="75">
        <f t="shared" ref="J973:J985" si="96">ROUND(I973*$K$3,2)+I973</f>
        <v>0</v>
      </c>
      <c r="K973" s="76">
        <f t="shared" ref="K973:K985" si="97">ROUND(H973*J973,2)</f>
        <v>0</v>
      </c>
    </row>
    <row r="974" spans="1:11">
      <c r="A974" s="125" t="s">
        <v>1524</v>
      </c>
      <c r="B974" s="72" t="s">
        <v>1522</v>
      </c>
      <c r="C974" s="72"/>
      <c r="D974" s="98" t="s">
        <v>28</v>
      </c>
      <c r="E974" s="98"/>
      <c r="F974" s="126" t="s">
        <v>1525</v>
      </c>
      <c r="G974" s="71" t="s">
        <v>67</v>
      </c>
      <c r="H974" s="146">
        <v>250</v>
      </c>
      <c r="I974" s="131"/>
      <c r="J974" s="75">
        <f t="shared" si="96"/>
        <v>0</v>
      </c>
      <c r="K974" s="76">
        <f t="shared" si="97"/>
        <v>0</v>
      </c>
    </row>
    <row r="975" spans="1:11">
      <c r="A975" s="125" t="s">
        <v>1526</v>
      </c>
      <c r="B975" s="72" t="s">
        <v>1522</v>
      </c>
      <c r="C975" s="72"/>
      <c r="D975" s="98" t="s">
        <v>28</v>
      </c>
      <c r="E975" s="98"/>
      <c r="F975" s="126" t="s">
        <v>1527</v>
      </c>
      <c r="G975" s="71" t="s">
        <v>67</v>
      </c>
      <c r="H975" s="146">
        <v>126</v>
      </c>
      <c r="I975" s="131"/>
      <c r="J975" s="75">
        <f t="shared" si="96"/>
        <v>0</v>
      </c>
      <c r="K975" s="76">
        <f t="shared" si="97"/>
        <v>0</v>
      </c>
    </row>
    <row r="976" spans="1:11">
      <c r="A976" s="125" t="s">
        <v>1528</v>
      </c>
      <c r="B976" s="72" t="s">
        <v>1522</v>
      </c>
      <c r="C976" s="72"/>
      <c r="D976" s="98" t="s">
        <v>28</v>
      </c>
      <c r="E976" s="98"/>
      <c r="F976" s="126" t="s">
        <v>1529</v>
      </c>
      <c r="G976" s="71" t="s">
        <v>49</v>
      </c>
      <c r="H976" s="146">
        <v>30</v>
      </c>
      <c r="I976" s="131"/>
      <c r="J976" s="75">
        <f t="shared" si="96"/>
        <v>0</v>
      </c>
      <c r="K976" s="76">
        <f t="shared" si="97"/>
        <v>0</v>
      </c>
    </row>
    <row r="977" spans="1:11" ht="38.25">
      <c r="A977" s="125" t="s">
        <v>1530</v>
      </c>
      <c r="B977" s="72" t="s">
        <v>1522</v>
      </c>
      <c r="C977" s="72"/>
      <c r="D977" s="98" t="s">
        <v>28</v>
      </c>
      <c r="E977" s="98"/>
      <c r="F977" s="126" t="s">
        <v>1531</v>
      </c>
      <c r="G977" s="71" t="s">
        <v>49</v>
      </c>
      <c r="H977" s="146">
        <v>10</v>
      </c>
      <c r="I977" s="131"/>
      <c r="J977" s="75">
        <f t="shared" si="96"/>
        <v>0</v>
      </c>
      <c r="K977" s="76">
        <f t="shared" si="97"/>
        <v>0</v>
      </c>
    </row>
    <row r="978" spans="1:11">
      <c r="A978" s="125" t="s">
        <v>1532</v>
      </c>
      <c r="B978" s="72" t="s">
        <v>1522</v>
      </c>
      <c r="C978" s="72"/>
      <c r="D978" s="98" t="s">
        <v>28</v>
      </c>
      <c r="E978" s="98"/>
      <c r="F978" s="126" t="s">
        <v>1533</v>
      </c>
      <c r="G978" s="71" t="s">
        <v>67</v>
      </c>
      <c r="H978" s="146">
        <v>60</v>
      </c>
      <c r="I978" s="131"/>
      <c r="J978" s="75">
        <f t="shared" si="96"/>
        <v>0</v>
      </c>
      <c r="K978" s="76">
        <f t="shared" si="97"/>
        <v>0</v>
      </c>
    </row>
    <row r="979" spans="1:11">
      <c r="A979" s="125" t="s">
        <v>1534</v>
      </c>
      <c r="B979" s="72" t="s">
        <v>1522</v>
      </c>
      <c r="C979" s="72"/>
      <c r="D979" s="98" t="s">
        <v>28</v>
      </c>
      <c r="E979" s="98"/>
      <c r="F979" s="126" t="s">
        <v>1535</v>
      </c>
      <c r="G979" s="71" t="s">
        <v>49</v>
      </c>
      <c r="H979" s="146">
        <v>20</v>
      </c>
      <c r="I979" s="131"/>
      <c r="J979" s="75">
        <f t="shared" si="96"/>
        <v>0</v>
      </c>
      <c r="K979" s="76">
        <f t="shared" si="97"/>
        <v>0</v>
      </c>
    </row>
    <row r="980" spans="1:11">
      <c r="A980" s="125" t="s">
        <v>1536</v>
      </c>
      <c r="B980" s="72" t="s">
        <v>1522</v>
      </c>
      <c r="C980" s="72"/>
      <c r="D980" s="98" t="s">
        <v>28</v>
      </c>
      <c r="E980" s="98"/>
      <c r="F980" s="126" t="s">
        <v>1537</v>
      </c>
      <c r="G980" s="71" t="s">
        <v>49</v>
      </c>
      <c r="H980" s="146">
        <v>5</v>
      </c>
      <c r="I980" s="131"/>
      <c r="J980" s="75">
        <f t="shared" si="96"/>
        <v>0</v>
      </c>
      <c r="K980" s="76">
        <f t="shared" si="97"/>
        <v>0</v>
      </c>
    </row>
    <row r="981" spans="1:11">
      <c r="A981" s="125" t="s">
        <v>1538</v>
      </c>
      <c r="B981" s="72" t="s">
        <v>1522</v>
      </c>
      <c r="C981" s="72"/>
      <c r="D981" s="98" t="s">
        <v>28</v>
      </c>
      <c r="E981" s="98"/>
      <c r="F981" s="126" t="s">
        <v>1539</v>
      </c>
      <c r="G981" s="71" t="s">
        <v>67</v>
      </c>
      <c r="H981" s="146">
        <v>150</v>
      </c>
      <c r="I981" s="131"/>
      <c r="J981" s="75">
        <f t="shared" si="96"/>
        <v>0</v>
      </c>
      <c r="K981" s="76">
        <f t="shared" si="97"/>
        <v>0</v>
      </c>
    </row>
    <row r="982" spans="1:11">
      <c r="A982" s="125" t="s">
        <v>1540</v>
      </c>
      <c r="B982" s="72" t="s">
        <v>1522</v>
      </c>
      <c r="C982" s="72"/>
      <c r="D982" s="98" t="s">
        <v>28</v>
      </c>
      <c r="E982" s="98"/>
      <c r="F982" s="126" t="s">
        <v>1541</v>
      </c>
      <c r="G982" s="71" t="s">
        <v>49</v>
      </c>
      <c r="H982" s="146">
        <v>8</v>
      </c>
      <c r="I982" s="131"/>
      <c r="J982" s="75">
        <f t="shared" si="96"/>
        <v>0</v>
      </c>
      <c r="K982" s="76">
        <f t="shared" si="97"/>
        <v>0</v>
      </c>
    </row>
    <row r="983" spans="1:11" ht="25.5">
      <c r="A983" s="125" t="s">
        <v>1542</v>
      </c>
      <c r="B983" s="72" t="s">
        <v>1522</v>
      </c>
      <c r="C983" s="72"/>
      <c r="D983" s="98" t="s">
        <v>28</v>
      </c>
      <c r="E983" s="98"/>
      <c r="F983" s="126" t="s">
        <v>1514</v>
      </c>
      <c r="G983" s="71" t="s">
        <v>49</v>
      </c>
      <c r="H983" s="146">
        <v>8</v>
      </c>
      <c r="I983" s="131"/>
      <c r="J983" s="75">
        <f t="shared" si="96"/>
        <v>0</v>
      </c>
      <c r="K983" s="76">
        <f t="shared" si="97"/>
        <v>0</v>
      </c>
    </row>
    <row r="984" spans="1:11" ht="25.5">
      <c r="A984" s="125" t="s">
        <v>1543</v>
      </c>
      <c r="B984" s="72" t="s">
        <v>1522</v>
      </c>
      <c r="C984" s="72"/>
      <c r="D984" s="98" t="s">
        <v>28</v>
      </c>
      <c r="E984" s="98"/>
      <c r="F984" s="126" t="s">
        <v>1516</v>
      </c>
      <c r="G984" s="71" t="s">
        <v>49</v>
      </c>
      <c r="H984" s="146">
        <v>8</v>
      </c>
      <c r="I984" s="131"/>
      <c r="J984" s="75">
        <f t="shared" si="96"/>
        <v>0</v>
      </c>
      <c r="K984" s="76">
        <f t="shared" si="97"/>
        <v>0</v>
      </c>
    </row>
    <row r="985" spans="1:11" ht="38.25">
      <c r="A985" s="125" t="s">
        <v>1544</v>
      </c>
      <c r="B985" s="72" t="s">
        <v>1522</v>
      </c>
      <c r="C985" s="72"/>
      <c r="D985" s="98" t="s">
        <v>28</v>
      </c>
      <c r="E985" s="98"/>
      <c r="F985" s="126" t="s">
        <v>1518</v>
      </c>
      <c r="G985" s="71" t="s">
        <v>49</v>
      </c>
      <c r="H985" s="146">
        <v>4</v>
      </c>
      <c r="I985" s="131"/>
      <c r="J985" s="75">
        <f t="shared" si="96"/>
        <v>0</v>
      </c>
      <c r="K985" s="76">
        <f t="shared" si="97"/>
        <v>0</v>
      </c>
    </row>
    <row r="986" spans="1:11" ht="25.5">
      <c r="A986" s="222" t="s">
        <v>1545</v>
      </c>
      <c r="B986" s="223"/>
      <c r="C986" s="224"/>
      <c r="D986" s="223"/>
      <c r="E986" s="223"/>
      <c r="F986" s="225" t="s">
        <v>1546</v>
      </c>
      <c r="G986" s="223"/>
      <c r="H986" s="226"/>
      <c r="I986" s="227"/>
      <c r="J986" s="228"/>
      <c r="K986" s="229">
        <f>SUBTOTAL(9,K987:K993)</f>
        <v>0</v>
      </c>
    </row>
    <row r="987" spans="1:11" ht="38.25">
      <c r="A987" s="125" t="s">
        <v>1547</v>
      </c>
      <c r="B987" s="71" t="s">
        <v>62</v>
      </c>
      <c r="C987" s="129"/>
      <c r="D987" s="71" t="s">
        <v>28</v>
      </c>
      <c r="E987" s="71" t="s">
        <v>30</v>
      </c>
      <c r="F987" s="126" t="s">
        <v>1494</v>
      </c>
      <c r="G987" s="98" t="s">
        <v>67</v>
      </c>
      <c r="H987" s="146">
        <v>100</v>
      </c>
      <c r="I987" s="187"/>
      <c r="J987" s="75">
        <f t="shared" ref="J987:J1001" si="98">ROUND(I987*$K$3,2)+I987</f>
        <v>0</v>
      </c>
      <c r="K987" s="76">
        <f t="shared" ref="K987:K993" si="99">ROUND(H987*J987,2)</f>
        <v>0</v>
      </c>
    </row>
    <row r="988" spans="1:11">
      <c r="A988" s="125" t="s">
        <v>1548</v>
      </c>
      <c r="B988" s="71" t="s">
        <v>62</v>
      </c>
      <c r="C988" s="129"/>
      <c r="D988" s="71" t="s">
        <v>28</v>
      </c>
      <c r="E988" s="71" t="s">
        <v>30</v>
      </c>
      <c r="F988" s="126" t="s">
        <v>1549</v>
      </c>
      <c r="G988" s="98" t="s">
        <v>67</v>
      </c>
      <c r="H988" s="146">
        <v>100</v>
      </c>
      <c r="I988" s="187"/>
      <c r="J988" s="75">
        <f t="shared" si="98"/>
        <v>0</v>
      </c>
      <c r="K988" s="76">
        <f t="shared" si="99"/>
        <v>0</v>
      </c>
    </row>
    <row r="989" spans="1:11">
      <c r="A989" s="125" t="s">
        <v>1550</v>
      </c>
      <c r="B989" s="71" t="s">
        <v>62</v>
      </c>
      <c r="C989" s="129"/>
      <c r="D989" s="71" t="s">
        <v>28</v>
      </c>
      <c r="E989" s="71" t="s">
        <v>30</v>
      </c>
      <c r="F989" s="126" t="s">
        <v>1551</v>
      </c>
      <c r="G989" s="71" t="s">
        <v>49</v>
      </c>
      <c r="H989" s="146">
        <v>2</v>
      </c>
      <c r="I989" s="187"/>
      <c r="J989" s="75">
        <f t="shared" si="98"/>
        <v>0</v>
      </c>
      <c r="K989" s="76">
        <f t="shared" si="99"/>
        <v>0</v>
      </c>
    </row>
    <row r="990" spans="1:11">
      <c r="A990" s="125" t="s">
        <v>1552</v>
      </c>
      <c r="B990" s="71" t="s">
        <v>335</v>
      </c>
      <c r="C990" s="98"/>
      <c r="D990" s="71" t="s">
        <v>28</v>
      </c>
      <c r="E990" s="71" t="s">
        <v>30</v>
      </c>
      <c r="F990" s="126" t="s">
        <v>1553</v>
      </c>
      <c r="G990" s="71" t="s">
        <v>49</v>
      </c>
      <c r="H990" s="146">
        <v>2</v>
      </c>
      <c r="I990" s="187"/>
      <c r="J990" s="75">
        <f t="shared" si="98"/>
        <v>0</v>
      </c>
      <c r="K990" s="76">
        <f t="shared" si="99"/>
        <v>0</v>
      </c>
    </row>
    <row r="991" spans="1:11" ht="25.5">
      <c r="A991" s="125" t="s">
        <v>1554</v>
      </c>
      <c r="B991" s="71" t="s">
        <v>62</v>
      </c>
      <c r="C991" s="129"/>
      <c r="D991" s="71" t="s">
        <v>28</v>
      </c>
      <c r="E991" s="71" t="s">
        <v>30</v>
      </c>
      <c r="F991" s="126" t="s">
        <v>1555</v>
      </c>
      <c r="G991" s="71" t="s">
        <v>49</v>
      </c>
      <c r="H991" s="146">
        <v>4</v>
      </c>
      <c r="I991" s="187"/>
      <c r="J991" s="75">
        <f t="shared" si="98"/>
        <v>0</v>
      </c>
      <c r="K991" s="76">
        <f t="shared" si="99"/>
        <v>0</v>
      </c>
    </row>
    <row r="992" spans="1:11" ht="76.5">
      <c r="A992" s="125" t="s">
        <v>1556</v>
      </c>
      <c r="B992" s="98" t="s">
        <v>335</v>
      </c>
      <c r="C992" s="98"/>
      <c r="D992" s="71" t="s">
        <v>28</v>
      </c>
      <c r="E992" s="71" t="s">
        <v>30</v>
      </c>
      <c r="F992" s="126" t="s">
        <v>1557</v>
      </c>
      <c r="G992" s="71" t="s">
        <v>49</v>
      </c>
      <c r="H992" s="146">
        <v>1</v>
      </c>
      <c r="I992" s="187"/>
      <c r="J992" s="75">
        <f t="shared" si="98"/>
        <v>0</v>
      </c>
      <c r="K992" s="76">
        <f t="shared" si="99"/>
        <v>0</v>
      </c>
    </row>
    <row r="993" spans="1:11" ht="38.25">
      <c r="A993" s="125" t="s">
        <v>1558</v>
      </c>
      <c r="B993" s="71" t="s">
        <v>62</v>
      </c>
      <c r="C993" s="129"/>
      <c r="D993" s="71" t="s">
        <v>28</v>
      </c>
      <c r="E993" s="71" t="s">
        <v>30</v>
      </c>
      <c r="F993" s="126" t="s">
        <v>1559</v>
      </c>
      <c r="G993" s="71" t="s">
        <v>49</v>
      </c>
      <c r="H993" s="146">
        <v>6</v>
      </c>
      <c r="I993" s="187"/>
      <c r="J993" s="75">
        <f t="shared" si="98"/>
        <v>0</v>
      </c>
      <c r="K993" s="76">
        <f t="shared" si="99"/>
        <v>0</v>
      </c>
    </row>
    <row r="994" spans="1:11">
      <c r="A994" s="222" t="s">
        <v>1560</v>
      </c>
      <c r="B994" s="223"/>
      <c r="C994" s="224"/>
      <c r="D994" s="223"/>
      <c r="E994" s="223"/>
      <c r="F994" s="225" t="s">
        <v>1561</v>
      </c>
      <c r="G994" s="223"/>
      <c r="H994" s="226"/>
      <c r="I994" s="227"/>
      <c r="J994" s="228"/>
      <c r="K994" s="229">
        <f>SUBTOTAL(9,K995:K1001)</f>
        <v>0</v>
      </c>
    </row>
    <row r="995" spans="1:11" ht="25.5">
      <c r="A995" s="125" t="s">
        <v>1562</v>
      </c>
      <c r="B995" s="72" t="s">
        <v>1522</v>
      </c>
      <c r="C995" s="72"/>
      <c r="D995" s="98" t="s">
        <v>28</v>
      </c>
      <c r="E995" s="98"/>
      <c r="F995" s="126" t="s">
        <v>1563</v>
      </c>
      <c r="G995" s="71" t="s">
        <v>67</v>
      </c>
      <c r="H995" s="146">
        <v>100</v>
      </c>
      <c r="I995" s="131"/>
      <c r="J995" s="75">
        <f t="shared" si="98"/>
        <v>0</v>
      </c>
      <c r="K995" s="76">
        <f t="shared" ref="K995:K1001" si="100">ROUND(H995*J995,2)</f>
        <v>0</v>
      </c>
    </row>
    <row r="996" spans="1:11">
      <c r="A996" s="125" t="s">
        <v>1564</v>
      </c>
      <c r="B996" s="72" t="s">
        <v>1522</v>
      </c>
      <c r="C996" s="72"/>
      <c r="D996" s="98" t="s">
        <v>28</v>
      </c>
      <c r="E996" s="98"/>
      <c r="F996" s="126" t="s">
        <v>1565</v>
      </c>
      <c r="G996" s="71" t="s">
        <v>67</v>
      </c>
      <c r="H996" s="146">
        <v>100</v>
      </c>
      <c r="I996" s="131"/>
      <c r="J996" s="75">
        <f t="shared" si="98"/>
        <v>0</v>
      </c>
      <c r="K996" s="76">
        <f t="shared" si="100"/>
        <v>0</v>
      </c>
    </row>
    <row r="997" spans="1:11">
      <c r="A997" s="125" t="s">
        <v>1566</v>
      </c>
      <c r="B997" s="72" t="s">
        <v>1522</v>
      </c>
      <c r="C997" s="72"/>
      <c r="D997" s="98" t="s">
        <v>28</v>
      </c>
      <c r="E997" s="98"/>
      <c r="F997" s="126" t="s">
        <v>1567</v>
      </c>
      <c r="G997" s="71" t="s">
        <v>49</v>
      </c>
      <c r="H997" s="146">
        <v>2</v>
      </c>
      <c r="I997" s="131"/>
      <c r="J997" s="75">
        <f t="shared" si="98"/>
        <v>0</v>
      </c>
      <c r="K997" s="76">
        <f t="shared" si="100"/>
        <v>0</v>
      </c>
    </row>
    <row r="998" spans="1:11">
      <c r="A998" s="125" t="s">
        <v>1568</v>
      </c>
      <c r="B998" s="72" t="s">
        <v>1522</v>
      </c>
      <c r="C998" s="72"/>
      <c r="D998" s="98" t="s">
        <v>28</v>
      </c>
      <c r="E998" s="98"/>
      <c r="F998" s="126" t="s">
        <v>1553</v>
      </c>
      <c r="G998" s="71" t="s">
        <v>49</v>
      </c>
      <c r="H998" s="146">
        <v>2</v>
      </c>
      <c r="I998" s="131"/>
      <c r="J998" s="75">
        <f t="shared" si="98"/>
        <v>0</v>
      </c>
      <c r="K998" s="76">
        <f t="shared" si="100"/>
        <v>0</v>
      </c>
    </row>
    <row r="999" spans="1:11" ht="25.5">
      <c r="A999" s="125" t="s">
        <v>1569</v>
      </c>
      <c r="B999" s="72" t="s">
        <v>1522</v>
      </c>
      <c r="C999" s="72"/>
      <c r="D999" s="98" t="s">
        <v>28</v>
      </c>
      <c r="E999" s="98"/>
      <c r="F999" s="126" t="s">
        <v>1570</v>
      </c>
      <c r="G999" s="71" t="s">
        <v>49</v>
      </c>
      <c r="H999" s="146">
        <v>4</v>
      </c>
      <c r="I999" s="131"/>
      <c r="J999" s="75">
        <f t="shared" si="98"/>
        <v>0</v>
      </c>
      <c r="K999" s="76">
        <f t="shared" si="100"/>
        <v>0</v>
      </c>
    </row>
    <row r="1000" spans="1:11" ht="76.5">
      <c r="A1000" s="125" t="s">
        <v>1571</v>
      </c>
      <c r="B1000" s="72" t="s">
        <v>1522</v>
      </c>
      <c r="C1000" s="72"/>
      <c r="D1000" s="98" t="s">
        <v>28</v>
      </c>
      <c r="E1000" s="98"/>
      <c r="F1000" s="126" t="s">
        <v>1557</v>
      </c>
      <c r="G1000" s="71" t="s">
        <v>49</v>
      </c>
      <c r="H1000" s="146">
        <v>1</v>
      </c>
      <c r="I1000" s="131"/>
      <c r="J1000" s="75">
        <f t="shared" si="98"/>
        <v>0</v>
      </c>
      <c r="K1000" s="76">
        <f t="shared" si="100"/>
        <v>0</v>
      </c>
    </row>
    <row r="1001" spans="1:11" ht="25.5">
      <c r="A1001" s="125" t="s">
        <v>1572</v>
      </c>
      <c r="B1001" s="72" t="s">
        <v>1522</v>
      </c>
      <c r="C1001" s="72"/>
      <c r="D1001" s="98" t="s">
        <v>28</v>
      </c>
      <c r="E1001" s="98"/>
      <c r="F1001" s="126" t="s">
        <v>1573</v>
      </c>
      <c r="G1001" s="71" t="s">
        <v>49</v>
      </c>
      <c r="H1001" s="146">
        <v>6</v>
      </c>
      <c r="I1001" s="131"/>
      <c r="J1001" s="75">
        <f t="shared" si="98"/>
        <v>0</v>
      </c>
      <c r="K1001" s="76">
        <f t="shared" si="100"/>
        <v>0</v>
      </c>
    </row>
    <row r="1002" spans="1:11" ht="25.5">
      <c r="A1002" s="222" t="s">
        <v>1574</v>
      </c>
      <c r="B1002" s="223"/>
      <c r="C1002" s="224"/>
      <c r="D1002" s="223"/>
      <c r="E1002" s="223"/>
      <c r="F1002" s="225" t="s">
        <v>1575</v>
      </c>
      <c r="G1002" s="223"/>
      <c r="H1002" s="226"/>
      <c r="I1002" s="227"/>
      <c r="J1002" s="228"/>
      <c r="K1002" s="229">
        <f>SUBTOTAL(9,K1003:K1009)</f>
        <v>0</v>
      </c>
    </row>
    <row r="1003" spans="1:11" ht="38.25">
      <c r="A1003" s="125" t="s">
        <v>1576</v>
      </c>
      <c r="B1003" s="71" t="s">
        <v>62</v>
      </c>
      <c r="C1003" s="129"/>
      <c r="D1003" s="71" t="s">
        <v>28</v>
      </c>
      <c r="E1003" s="71" t="s">
        <v>30</v>
      </c>
      <c r="F1003" s="126" t="s">
        <v>1494</v>
      </c>
      <c r="G1003" s="98" t="s">
        <v>67</v>
      </c>
      <c r="H1003" s="146">
        <v>400</v>
      </c>
      <c r="I1003" s="187"/>
      <c r="J1003" s="75">
        <f t="shared" ref="J1003:J1008" si="101">ROUND(I1003*$K$3,2)+I1003</f>
        <v>0</v>
      </c>
      <c r="K1003" s="76">
        <f t="shared" ref="K1003:K1009" si="102">ROUND(H1003*J1003,2)</f>
        <v>0</v>
      </c>
    </row>
    <row r="1004" spans="1:11" ht="38.25">
      <c r="A1004" s="125" t="s">
        <v>1577</v>
      </c>
      <c r="B1004" s="71" t="s">
        <v>62</v>
      </c>
      <c r="C1004" s="129"/>
      <c r="D1004" s="71" t="s">
        <v>28</v>
      </c>
      <c r="E1004" s="71" t="s">
        <v>30</v>
      </c>
      <c r="F1004" s="126" t="s">
        <v>1496</v>
      </c>
      <c r="G1004" s="98" t="s">
        <v>67</v>
      </c>
      <c r="H1004" s="146">
        <v>400</v>
      </c>
      <c r="I1004" s="187"/>
      <c r="J1004" s="75">
        <f t="shared" si="101"/>
        <v>0</v>
      </c>
      <c r="K1004" s="76">
        <f t="shared" si="102"/>
        <v>0</v>
      </c>
    </row>
    <row r="1005" spans="1:11">
      <c r="A1005" s="125" t="s">
        <v>1578</v>
      </c>
      <c r="B1005" s="71" t="s">
        <v>62</v>
      </c>
      <c r="C1005" s="129"/>
      <c r="D1005" s="71" t="s">
        <v>28</v>
      </c>
      <c r="E1005" s="71" t="s">
        <v>30</v>
      </c>
      <c r="F1005" s="126" t="s">
        <v>1510</v>
      </c>
      <c r="G1005" s="98" t="s">
        <v>67</v>
      </c>
      <c r="H1005" s="146">
        <v>100</v>
      </c>
      <c r="I1005" s="187"/>
      <c r="J1005" s="75">
        <f t="shared" si="101"/>
        <v>0</v>
      </c>
      <c r="K1005" s="76">
        <f t="shared" si="102"/>
        <v>0</v>
      </c>
    </row>
    <row r="1006" spans="1:11">
      <c r="A1006" s="125" t="s">
        <v>1579</v>
      </c>
      <c r="B1006" s="71" t="s">
        <v>62</v>
      </c>
      <c r="C1006" s="129"/>
      <c r="D1006" s="71" t="s">
        <v>28</v>
      </c>
      <c r="E1006" s="71" t="s">
        <v>30</v>
      </c>
      <c r="F1006" s="126" t="s">
        <v>1551</v>
      </c>
      <c r="G1006" s="71" t="s">
        <v>49</v>
      </c>
      <c r="H1006" s="146">
        <v>10</v>
      </c>
      <c r="I1006" s="187"/>
      <c r="J1006" s="75">
        <f t="shared" si="101"/>
        <v>0</v>
      </c>
      <c r="K1006" s="76">
        <f t="shared" si="102"/>
        <v>0</v>
      </c>
    </row>
    <row r="1007" spans="1:11">
      <c r="A1007" s="125" t="s">
        <v>1580</v>
      </c>
      <c r="B1007" s="71" t="s">
        <v>335</v>
      </c>
      <c r="C1007" s="98"/>
      <c r="D1007" s="71" t="s">
        <v>28</v>
      </c>
      <c r="E1007" s="71" t="s">
        <v>30</v>
      </c>
      <c r="F1007" s="126" t="s">
        <v>1553</v>
      </c>
      <c r="G1007" s="71" t="s">
        <v>49</v>
      </c>
      <c r="H1007" s="146">
        <v>10</v>
      </c>
      <c r="I1007" s="187"/>
      <c r="J1007" s="75">
        <f t="shared" si="101"/>
        <v>0</v>
      </c>
      <c r="K1007" s="76">
        <f t="shared" si="102"/>
        <v>0</v>
      </c>
    </row>
    <row r="1008" spans="1:11" ht="25.5">
      <c r="A1008" s="125" t="s">
        <v>1581</v>
      </c>
      <c r="B1008" s="98" t="s">
        <v>335</v>
      </c>
      <c r="C1008" s="98"/>
      <c r="D1008" s="71" t="s">
        <v>28</v>
      </c>
      <c r="E1008" s="71" t="s">
        <v>30</v>
      </c>
      <c r="F1008" s="126" t="s">
        <v>1582</v>
      </c>
      <c r="G1008" s="71" t="s">
        <v>49</v>
      </c>
      <c r="H1008" s="146">
        <v>1</v>
      </c>
      <c r="I1008" s="187"/>
      <c r="J1008" s="75">
        <f t="shared" si="101"/>
        <v>0</v>
      </c>
      <c r="K1008" s="76">
        <f>ROUND(H1008*J1008,2)</f>
        <v>0</v>
      </c>
    </row>
    <row r="1009" spans="1:11" ht="76.5">
      <c r="A1009" s="125" t="s">
        <v>1583</v>
      </c>
      <c r="B1009" s="98" t="s">
        <v>335</v>
      </c>
      <c r="C1009" s="98"/>
      <c r="D1009" s="71" t="s">
        <v>32</v>
      </c>
      <c r="E1009" s="71" t="s">
        <v>30</v>
      </c>
      <c r="F1009" s="126" t="s">
        <v>1584</v>
      </c>
      <c r="G1009" s="71" t="s">
        <v>49</v>
      </c>
      <c r="H1009" s="146">
        <v>1</v>
      </c>
      <c r="I1009" s="187"/>
      <c r="J1009" s="75">
        <f>ROUND(I1009*$K$5,2)+I1009</f>
        <v>0</v>
      </c>
      <c r="K1009" s="76">
        <f t="shared" si="102"/>
        <v>0</v>
      </c>
    </row>
    <row r="1010" spans="1:11" ht="25.5">
      <c r="A1010" s="222" t="s">
        <v>1585</v>
      </c>
      <c r="B1010" s="223"/>
      <c r="C1010" s="224"/>
      <c r="D1010" s="223"/>
      <c r="E1010" s="223"/>
      <c r="F1010" s="225" t="s">
        <v>1586</v>
      </c>
      <c r="G1010" s="223"/>
      <c r="H1010" s="226"/>
      <c r="I1010" s="227"/>
      <c r="J1010" s="228"/>
      <c r="K1010" s="229">
        <f>SUBTOTAL(9,K1011:K1017)</f>
        <v>0</v>
      </c>
    </row>
    <row r="1011" spans="1:11">
      <c r="A1011" s="125" t="s">
        <v>1587</v>
      </c>
      <c r="B1011" s="72" t="s">
        <v>1522</v>
      </c>
      <c r="C1011" s="72"/>
      <c r="D1011" s="98" t="s">
        <v>28</v>
      </c>
      <c r="E1011" s="98" t="s">
        <v>28</v>
      </c>
      <c r="F1011" s="126" t="s">
        <v>1523</v>
      </c>
      <c r="G1011" s="71" t="s">
        <v>67</v>
      </c>
      <c r="H1011" s="146">
        <v>400</v>
      </c>
      <c r="I1011" s="131"/>
      <c r="J1011" s="75">
        <f t="shared" ref="J1011:J1017" si="103">ROUND(I1011*$K$3,2)+I1011</f>
        <v>0</v>
      </c>
      <c r="K1011" s="76">
        <f t="shared" ref="K1011:K1017" si="104">ROUND(H1011*J1011,2)</f>
        <v>0</v>
      </c>
    </row>
    <row r="1012" spans="1:11">
      <c r="A1012" s="125" t="s">
        <v>1588</v>
      </c>
      <c r="B1012" s="72" t="s">
        <v>1522</v>
      </c>
      <c r="C1012" s="72"/>
      <c r="D1012" s="98" t="s">
        <v>28</v>
      </c>
      <c r="E1012" s="98" t="s">
        <v>28</v>
      </c>
      <c r="F1012" s="126" t="s">
        <v>1525</v>
      </c>
      <c r="G1012" s="71" t="s">
        <v>67</v>
      </c>
      <c r="H1012" s="146">
        <v>400</v>
      </c>
      <c r="I1012" s="131"/>
      <c r="J1012" s="75">
        <f t="shared" si="103"/>
        <v>0</v>
      </c>
      <c r="K1012" s="76">
        <f t="shared" si="104"/>
        <v>0</v>
      </c>
    </row>
    <row r="1013" spans="1:11">
      <c r="A1013" s="125" t="s">
        <v>1589</v>
      </c>
      <c r="B1013" s="72" t="s">
        <v>1522</v>
      </c>
      <c r="C1013" s="72"/>
      <c r="D1013" s="98" t="s">
        <v>28</v>
      </c>
      <c r="E1013" s="98" t="s">
        <v>28</v>
      </c>
      <c r="F1013" s="126" t="s">
        <v>1539</v>
      </c>
      <c r="G1013" s="71" t="s">
        <v>67</v>
      </c>
      <c r="H1013" s="146">
        <v>100</v>
      </c>
      <c r="I1013" s="131"/>
      <c r="J1013" s="75">
        <f t="shared" si="103"/>
        <v>0</v>
      </c>
      <c r="K1013" s="76">
        <f t="shared" si="104"/>
        <v>0</v>
      </c>
    </row>
    <row r="1014" spans="1:11">
      <c r="A1014" s="125" t="s">
        <v>1590</v>
      </c>
      <c r="B1014" s="72" t="s">
        <v>1522</v>
      </c>
      <c r="C1014" s="72"/>
      <c r="D1014" s="98" t="s">
        <v>28</v>
      </c>
      <c r="E1014" s="98" t="s">
        <v>28</v>
      </c>
      <c r="F1014" s="126" t="s">
        <v>1567</v>
      </c>
      <c r="G1014" s="71" t="s">
        <v>49</v>
      </c>
      <c r="H1014" s="146">
        <v>10</v>
      </c>
      <c r="I1014" s="131"/>
      <c r="J1014" s="75">
        <f t="shared" si="103"/>
        <v>0</v>
      </c>
      <c r="K1014" s="76">
        <f t="shared" si="104"/>
        <v>0</v>
      </c>
    </row>
    <row r="1015" spans="1:11">
      <c r="A1015" s="125" t="s">
        <v>1591</v>
      </c>
      <c r="B1015" s="72" t="s">
        <v>1522</v>
      </c>
      <c r="C1015" s="72"/>
      <c r="D1015" s="98" t="s">
        <v>28</v>
      </c>
      <c r="E1015" s="98" t="s">
        <v>28</v>
      </c>
      <c r="F1015" s="126" t="s">
        <v>1553</v>
      </c>
      <c r="G1015" s="71" t="s">
        <v>49</v>
      </c>
      <c r="H1015" s="146">
        <v>10</v>
      </c>
      <c r="I1015" s="131"/>
      <c r="J1015" s="75">
        <f t="shared" si="103"/>
        <v>0</v>
      </c>
      <c r="K1015" s="76">
        <f t="shared" si="104"/>
        <v>0</v>
      </c>
    </row>
    <row r="1016" spans="1:11" ht="25.5">
      <c r="A1016" s="125" t="s">
        <v>1592</v>
      </c>
      <c r="B1016" s="72" t="s">
        <v>1522</v>
      </c>
      <c r="C1016" s="72"/>
      <c r="D1016" s="98" t="s">
        <v>28</v>
      </c>
      <c r="E1016" s="98" t="s">
        <v>28</v>
      </c>
      <c r="F1016" s="126" t="s">
        <v>1582</v>
      </c>
      <c r="G1016" s="71" t="s">
        <v>49</v>
      </c>
      <c r="H1016" s="146">
        <v>1</v>
      </c>
      <c r="I1016" s="131"/>
      <c r="J1016" s="75">
        <f t="shared" si="103"/>
        <v>0</v>
      </c>
      <c r="K1016" s="76">
        <f t="shared" si="104"/>
        <v>0</v>
      </c>
    </row>
    <row r="1017" spans="1:11" ht="76.5">
      <c r="A1017" s="125" t="s">
        <v>1593</v>
      </c>
      <c r="B1017" s="72" t="s">
        <v>609</v>
      </c>
      <c r="C1017" s="72"/>
      <c r="D1017" s="98" t="s">
        <v>28</v>
      </c>
      <c r="E1017" s="98" t="s">
        <v>28</v>
      </c>
      <c r="F1017" s="126" t="s">
        <v>1594</v>
      </c>
      <c r="G1017" s="71" t="s">
        <v>49</v>
      </c>
      <c r="H1017" s="146">
        <v>1</v>
      </c>
      <c r="I1017" s="131"/>
      <c r="J1017" s="75">
        <f t="shared" si="103"/>
        <v>0</v>
      </c>
      <c r="K1017" s="76">
        <f t="shared" si="104"/>
        <v>0</v>
      </c>
    </row>
    <row r="1018" spans="1:11" ht="25.5">
      <c r="A1018" s="222" t="s">
        <v>1595</v>
      </c>
      <c r="B1018" s="223"/>
      <c r="C1018" s="224"/>
      <c r="D1018" s="223"/>
      <c r="E1018" s="223"/>
      <c r="F1018" s="225" t="s">
        <v>1596</v>
      </c>
      <c r="G1018" s="223"/>
      <c r="H1018" s="226" t="s">
        <v>110</v>
      </c>
      <c r="I1018" s="227"/>
      <c r="J1018" s="228"/>
      <c r="K1018" s="229">
        <f>SUBTOTAL(9,K1019:K1034)</f>
        <v>0</v>
      </c>
    </row>
    <row r="1019" spans="1:11" ht="25.5">
      <c r="A1019" s="125" t="s">
        <v>1597</v>
      </c>
      <c r="B1019" s="97" t="s">
        <v>47</v>
      </c>
      <c r="C1019" s="98"/>
      <c r="D1019" s="71" t="s">
        <v>28</v>
      </c>
      <c r="E1019" s="71" t="s">
        <v>28</v>
      </c>
      <c r="F1019" s="126" t="s">
        <v>1598</v>
      </c>
      <c r="G1019" s="71" t="s">
        <v>64</v>
      </c>
      <c r="H1019" s="146">
        <v>1</v>
      </c>
      <c r="I1019" s="187"/>
      <c r="J1019" s="75">
        <f>ROUND(I1019*$K$3,2)+I1019</f>
        <v>0</v>
      </c>
      <c r="K1019" s="76">
        <f t="shared" ref="K1019:K1034" si="105">ROUND(H1019*J1019,2)</f>
        <v>0</v>
      </c>
    </row>
    <row r="1020" spans="1:11">
      <c r="A1020" s="125" t="s">
        <v>1599</v>
      </c>
      <c r="B1020" s="98" t="s">
        <v>335</v>
      </c>
      <c r="C1020" s="98"/>
      <c r="D1020" s="71" t="s">
        <v>28</v>
      </c>
      <c r="E1020" s="71" t="s">
        <v>30</v>
      </c>
      <c r="F1020" s="126" t="s">
        <v>1600</v>
      </c>
      <c r="G1020" s="71" t="s">
        <v>49</v>
      </c>
      <c r="H1020" s="146">
        <v>2</v>
      </c>
      <c r="I1020" s="187"/>
      <c r="J1020" s="75">
        <f>ROUND(I1020*$K$3,2)+I1020</f>
        <v>0</v>
      </c>
      <c r="K1020" s="76">
        <f t="shared" si="105"/>
        <v>0</v>
      </c>
    </row>
    <row r="1021" spans="1:11" ht="51">
      <c r="A1021" s="125" t="s">
        <v>1601</v>
      </c>
      <c r="B1021" s="71" t="s">
        <v>62</v>
      </c>
      <c r="C1021" s="98"/>
      <c r="D1021" s="71" t="s">
        <v>28</v>
      </c>
      <c r="E1021" s="71" t="s">
        <v>30</v>
      </c>
      <c r="F1021" s="126" t="s">
        <v>1602</v>
      </c>
      <c r="G1021" s="98" t="s">
        <v>67</v>
      </c>
      <c r="H1021" s="146">
        <v>210</v>
      </c>
      <c r="I1021" s="187"/>
      <c r="J1021" s="75">
        <f t="shared" ref="J1021:J1026" si="106">ROUND(I1021*$K$3,2)+I1021</f>
        <v>0</v>
      </c>
      <c r="K1021" s="76">
        <f t="shared" si="105"/>
        <v>0</v>
      </c>
    </row>
    <row r="1022" spans="1:11">
      <c r="A1022" s="125" t="s">
        <v>1603</v>
      </c>
      <c r="B1022" s="71" t="s">
        <v>62</v>
      </c>
      <c r="C1022" s="98"/>
      <c r="D1022" s="71" t="s">
        <v>28</v>
      </c>
      <c r="E1022" s="71" t="s">
        <v>30</v>
      </c>
      <c r="F1022" s="126" t="s">
        <v>1549</v>
      </c>
      <c r="G1022" s="98" t="s">
        <v>67</v>
      </c>
      <c r="H1022" s="146">
        <v>30</v>
      </c>
      <c r="I1022" s="187"/>
      <c r="J1022" s="75">
        <f t="shared" si="106"/>
        <v>0</v>
      </c>
      <c r="K1022" s="76">
        <f t="shared" si="105"/>
        <v>0</v>
      </c>
    </row>
    <row r="1023" spans="1:11" ht="38.25">
      <c r="A1023" s="125" t="s">
        <v>1604</v>
      </c>
      <c r="B1023" s="71" t="s">
        <v>62</v>
      </c>
      <c r="C1023" s="98"/>
      <c r="D1023" s="71" t="s">
        <v>28</v>
      </c>
      <c r="E1023" s="71" t="s">
        <v>30</v>
      </c>
      <c r="F1023" s="126" t="s">
        <v>1559</v>
      </c>
      <c r="G1023" s="71" t="s">
        <v>49</v>
      </c>
      <c r="H1023" s="146">
        <v>4</v>
      </c>
      <c r="I1023" s="187"/>
      <c r="J1023" s="75">
        <f t="shared" si="106"/>
        <v>0</v>
      </c>
      <c r="K1023" s="76">
        <f t="shared" si="105"/>
        <v>0</v>
      </c>
    </row>
    <row r="1024" spans="1:11" ht="25.5">
      <c r="A1024" s="125" t="s">
        <v>1605</v>
      </c>
      <c r="B1024" s="71" t="s">
        <v>62</v>
      </c>
      <c r="C1024" s="98"/>
      <c r="D1024" s="71" t="s">
        <v>28</v>
      </c>
      <c r="E1024" s="71" t="s">
        <v>30</v>
      </c>
      <c r="F1024" s="126" t="s">
        <v>1498</v>
      </c>
      <c r="G1024" s="98" t="s">
        <v>67</v>
      </c>
      <c r="H1024" s="146">
        <v>27</v>
      </c>
      <c r="I1024" s="187"/>
      <c r="J1024" s="75">
        <f t="shared" si="106"/>
        <v>0</v>
      </c>
      <c r="K1024" s="76">
        <f t="shared" si="105"/>
        <v>0</v>
      </c>
    </row>
    <row r="1025" spans="1:11" ht="25.5">
      <c r="A1025" s="125" t="s">
        <v>1606</v>
      </c>
      <c r="B1025" s="71" t="s">
        <v>62</v>
      </c>
      <c r="C1025" s="98"/>
      <c r="D1025" s="71" t="s">
        <v>28</v>
      </c>
      <c r="E1025" s="71" t="s">
        <v>30</v>
      </c>
      <c r="F1025" s="126" t="s">
        <v>1500</v>
      </c>
      <c r="G1025" s="71" t="s">
        <v>49</v>
      </c>
      <c r="H1025" s="146">
        <v>3</v>
      </c>
      <c r="I1025" s="187"/>
      <c r="J1025" s="75">
        <f t="shared" si="106"/>
        <v>0</v>
      </c>
      <c r="K1025" s="76">
        <f t="shared" si="105"/>
        <v>0</v>
      </c>
    </row>
    <row r="1026" spans="1:11" ht="25.5">
      <c r="A1026" s="125" t="s">
        <v>1607</v>
      </c>
      <c r="B1026" s="71" t="s">
        <v>62</v>
      </c>
      <c r="C1026" s="98"/>
      <c r="D1026" s="71" t="s">
        <v>28</v>
      </c>
      <c r="E1026" s="71" t="s">
        <v>30</v>
      </c>
      <c r="F1026" s="126" t="s">
        <v>1502</v>
      </c>
      <c r="G1026" s="71" t="s">
        <v>49</v>
      </c>
      <c r="H1026" s="146">
        <v>1</v>
      </c>
      <c r="I1026" s="187"/>
      <c r="J1026" s="75">
        <f t="shared" si="106"/>
        <v>0</v>
      </c>
      <c r="K1026" s="76">
        <f t="shared" si="105"/>
        <v>0</v>
      </c>
    </row>
    <row r="1027" spans="1:11" ht="38.25">
      <c r="A1027" s="125" t="s">
        <v>1608</v>
      </c>
      <c r="B1027" s="71" t="s">
        <v>62</v>
      </c>
      <c r="C1027" s="98"/>
      <c r="D1027" s="71" t="s">
        <v>28</v>
      </c>
      <c r="E1027" s="71" t="s">
        <v>28</v>
      </c>
      <c r="F1027" s="126" t="s">
        <v>1609</v>
      </c>
      <c r="G1027" s="71" t="s">
        <v>49</v>
      </c>
      <c r="H1027" s="146">
        <v>1</v>
      </c>
      <c r="I1027" s="187"/>
      <c r="J1027" s="75">
        <f>ROUND(I1027*$K$3,2)+I1027</f>
        <v>0</v>
      </c>
      <c r="K1027" s="76">
        <f t="shared" si="105"/>
        <v>0</v>
      </c>
    </row>
    <row r="1028" spans="1:11" ht="25.5">
      <c r="A1028" s="125" t="s">
        <v>1610</v>
      </c>
      <c r="B1028" s="71" t="s">
        <v>335</v>
      </c>
      <c r="C1028" s="98"/>
      <c r="D1028" s="71" t="s">
        <v>28</v>
      </c>
      <c r="E1028" s="71" t="s">
        <v>30</v>
      </c>
      <c r="F1028" s="126" t="s">
        <v>1611</v>
      </c>
      <c r="G1028" s="98" t="s">
        <v>67</v>
      </c>
      <c r="H1028" s="146">
        <v>12</v>
      </c>
      <c r="I1028" s="187"/>
      <c r="J1028" s="75">
        <f t="shared" ref="J1028:J1034" si="107">ROUND(I1028*$K$3,2)+I1028</f>
        <v>0</v>
      </c>
      <c r="K1028" s="76">
        <f t="shared" si="105"/>
        <v>0</v>
      </c>
    </row>
    <row r="1029" spans="1:11" ht="25.5">
      <c r="A1029" s="125" t="s">
        <v>1612</v>
      </c>
      <c r="B1029" s="71" t="s">
        <v>62</v>
      </c>
      <c r="C1029" s="98"/>
      <c r="D1029" s="71" t="s">
        <v>28</v>
      </c>
      <c r="E1029" s="71" t="s">
        <v>30</v>
      </c>
      <c r="F1029" s="126" t="s">
        <v>1613</v>
      </c>
      <c r="G1029" s="71" t="s">
        <v>49</v>
      </c>
      <c r="H1029" s="146">
        <v>6</v>
      </c>
      <c r="I1029" s="187"/>
      <c r="J1029" s="75">
        <f t="shared" si="107"/>
        <v>0</v>
      </c>
      <c r="K1029" s="76">
        <f t="shared" si="105"/>
        <v>0</v>
      </c>
    </row>
    <row r="1030" spans="1:11" ht="25.5">
      <c r="A1030" s="125" t="s">
        <v>1614</v>
      </c>
      <c r="B1030" s="71" t="s">
        <v>62</v>
      </c>
      <c r="C1030" s="98"/>
      <c r="D1030" s="71" t="s">
        <v>28</v>
      </c>
      <c r="E1030" s="71" t="s">
        <v>30</v>
      </c>
      <c r="F1030" s="126" t="s">
        <v>1615</v>
      </c>
      <c r="G1030" s="71" t="s">
        <v>49</v>
      </c>
      <c r="H1030" s="146">
        <v>2</v>
      </c>
      <c r="I1030" s="187"/>
      <c r="J1030" s="75">
        <f t="shared" si="107"/>
        <v>0</v>
      </c>
      <c r="K1030" s="76">
        <f t="shared" si="105"/>
        <v>0</v>
      </c>
    </row>
    <row r="1031" spans="1:11" ht="38.25">
      <c r="A1031" s="125" t="s">
        <v>1616</v>
      </c>
      <c r="B1031" s="71" t="s">
        <v>62</v>
      </c>
      <c r="C1031" s="98"/>
      <c r="D1031" s="71" t="s">
        <v>28</v>
      </c>
      <c r="E1031" s="71" t="s">
        <v>30</v>
      </c>
      <c r="F1031" s="126" t="s">
        <v>1559</v>
      </c>
      <c r="G1031" s="71" t="s">
        <v>49</v>
      </c>
      <c r="H1031" s="146">
        <v>10</v>
      </c>
      <c r="I1031" s="187"/>
      <c r="J1031" s="75">
        <f t="shared" si="107"/>
        <v>0</v>
      </c>
      <c r="K1031" s="76">
        <f t="shared" si="105"/>
        <v>0</v>
      </c>
    </row>
    <row r="1032" spans="1:11" ht="51">
      <c r="A1032" s="125" t="s">
        <v>1617</v>
      </c>
      <c r="B1032" s="71" t="s">
        <v>62</v>
      </c>
      <c r="C1032" s="98"/>
      <c r="D1032" s="71" t="s">
        <v>28</v>
      </c>
      <c r="E1032" s="71" t="s">
        <v>30</v>
      </c>
      <c r="F1032" s="126" t="s">
        <v>1618</v>
      </c>
      <c r="G1032" s="98" t="s">
        <v>67</v>
      </c>
      <c r="H1032" s="146">
        <v>70</v>
      </c>
      <c r="I1032" s="187"/>
      <c r="J1032" s="75">
        <f t="shared" si="107"/>
        <v>0</v>
      </c>
      <c r="K1032" s="76">
        <f t="shared" si="105"/>
        <v>0</v>
      </c>
    </row>
    <row r="1033" spans="1:11" ht="25.5">
      <c r="A1033" s="125" t="s">
        <v>1619</v>
      </c>
      <c r="B1033" s="71" t="s">
        <v>62</v>
      </c>
      <c r="C1033" s="98"/>
      <c r="D1033" s="71" t="s">
        <v>28</v>
      </c>
      <c r="E1033" s="71" t="s">
        <v>30</v>
      </c>
      <c r="F1033" s="126" t="s">
        <v>1620</v>
      </c>
      <c r="G1033" s="71" t="s">
        <v>49</v>
      </c>
      <c r="H1033" s="146">
        <v>1</v>
      </c>
      <c r="I1033" s="187"/>
      <c r="J1033" s="75">
        <f t="shared" si="107"/>
        <v>0</v>
      </c>
      <c r="K1033" s="76">
        <f t="shared" si="105"/>
        <v>0</v>
      </c>
    </row>
    <row r="1034" spans="1:11" ht="51">
      <c r="A1034" s="125" t="s">
        <v>1621</v>
      </c>
      <c r="B1034" s="71" t="s">
        <v>62</v>
      </c>
      <c r="C1034" s="98"/>
      <c r="D1034" s="71" t="s">
        <v>28</v>
      </c>
      <c r="E1034" s="71" t="s">
        <v>30</v>
      </c>
      <c r="F1034" s="126" t="s">
        <v>1622</v>
      </c>
      <c r="G1034" s="71" t="s">
        <v>49</v>
      </c>
      <c r="H1034" s="146">
        <v>1</v>
      </c>
      <c r="I1034" s="187"/>
      <c r="J1034" s="75">
        <f t="shared" si="107"/>
        <v>0</v>
      </c>
      <c r="K1034" s="76">
        <f t="shared" si="105"/>
        <v>0</v>
      </c>
    </row>
    <row r="1035" spans="1:11">
      <c r="A1035" s="222" t="s">
        <v>1623</v>
      </c>
      <c r="B1035" s="223"/>
      <c r="C1035" s="224"/>
      <c r="D1035" s="223"/>
      <c r="E1035" s="223"/>
      <c r="F1035" s="225" t="s">
        <v>1624</v>
      </c>
      <c r="G1035" s="223"/>
      <c r="H1035" s="226" t="s">
        <v>110</v>
      </c>
      <c r="I1035" s="227"/>
      <c r="J1035" s="228"/>
      <c r="K1035" s="229">
        <f>SUBTOTAL(9,K1036:K1049)</f>
        <v>0</v>
      </c>
    </row>
    <row r="1036" spans="1:11">
      <c r="A1036" s="125" t="s">
        <v>1625</v>
      </c>
      <c r="B1036" s="72" t="s">
        <v>1522</v>
      </c>
      <c r="C1036" s="72"/>
      <c r="D1036" s="98" t="s">
        <v>28</v>
      </c>
      <c r="E1036" s="98" t="s">
        <v>28</v>
      </c>
      <c r="F1036" s="126" t="s">
        <v>1600</v>
      </c>
      <c r="G1036" s="71" t="s">
        <v>49</v>
      </c>
      <c r="H1036" s="146">
        <v>2</v>
      </c>
      <c r="I1036" s="131"/>
      <c r="J1036" s="75">
        <f>ROUND(I1036*$K$3,2)+I1036</f>
        <v>0</v>
      </c>
      <c r="K1036" s="76">
        <f t="shared" ref="K1036:K1049" si="108">ROUND(H1036*J1036,2)</f>
        <v>0</v>
      </c>
    </row>
    <row r="1037" spans="1:11" ht="25.5">
      <c r="A1037" s="125" t="s">
        <v>1626</v>
      </c>
      <c r="B1037" s="72" t="s">
        <v>1522</v>
      </c>
      <c r="C1037" s="72"/>
      <c r="D1037" s="98" t="s">
        <v>28</v>
      </c>
      <c r="E1037" s="98" t="s">
        <v>28</v>
      </c>
      <c r="F1037" s="126" t="s">
        <v>1627</v>
      </c>
      <c r="G1037" s="71" t="s">
        <v>67</v>
      </c>
      <c r="H1037" s="146">
        <v>210</v>
      </c>
      <c r="I1037" s="131"/>
      <c r="J1037" s="75">
        <f t="shared" ref="J1037:J1049" si="109">ROUND(I1037*$K$3,2)+I1037</f>
        <v>0</v>
      </c>
      <c r="K1037" s="76">
        <f t="shared" si="108"/>
        <v>0</v>
      </c>
    </row>
    <row r="1038" spans="1:11">
      <c r="A1038" s="125" t="s">
        <v>1628</v>
      </c>
      <c r="B1038" s="72" t="s">
        <v>1522</v>
      </c>
      <c r="C1038" s="72"/>
      <c r="D1038" s="98" t="s">
        <v>28</v>
      </c>
      <c r="E1038" s="98" t="s">
        <v>28</v>
      </c>
      <c r="F1038" s="126" t="s">
        <v>1565</v>
      </c>
      <c r="G1038" s="71" t="s">
        <v>67</v>
      </c>
      <c r="H1038" s="146">
        <v>30</v>
      </c>
      <c r="I1038" s="131"/>
      <c r="J1038" s="75">
        <f t="shared" si="109"/>
        <v>0</v>
      </c>
      <c r="K1038" s="76">
        <f t="shared" si="108"/>
        <v>0</v>
      </c>
    </row>
    <row r="1039" spans="1:11" ht="25.5">
      <c r="A1039" s="125" t="s">
        <v>1629</v>
      </c>
      <c r="B1039" s="72" t="s">
        <v>1522</v>
      </c>
      <c r="C1039" s="72"/>
      <c r="D1039" s="98" t="s">
        <v>28</v>
      </c>
      <c r="E1039" s="98" t="s">
        <v>28</v>
      </c>
      <c r="F1039" s="126" t="s">
        <v>1573</v>
      </c>
      <c r="G1039" s="71" t="s">
        <v>49</v>
      </c>
      <c r="H1039" s="146">
        <v>4</v>
      </c>
      <c r="I1039" s="131"/>
      <c r="J1039" s="75">
        <f t="shared" si="109"/>
        <v>0</v>
      </c>
      <c r="K1039" s="76">
        <f t="shared" si="108"/>
        <v>0</v>
      </c>
    </row>
    <row r="1040" spans="1:11">
      <c r="A1040" s="125" t="s">
        <v>1630</v>
      </c>
      <c r="B1040" s="72" t="s">
        <v>1522</v>
      </c>
      <c r="C1040" s="72"/>
      <c r="D1040" s="98" t="s">
        <v>28</v>
      </c>
      <c r="E1040" s="98" t="s">
        <v>28</v>
      </c>
      <c r="F1040" s="126" t="s">
        <v>1527</v>
      </c>
      <c r="G1040" s="71" t="s">
        <v>67</v>
      </c>
      <c r="H1040" s="146">
        <v>27</v>
      </c>
      <c r="I1040" s="131"/>
      <c r="J1040" s="75">
        <f t="shared" si="109"/>
        <v>0</v>
      </c>
      <c r="K1040" s="76">
        <f t="shared" si="108"/>
        <v>0</v>
      </c>
    </row>
    <row r="1041" spans="1:11">
      <c r="A1041" s="125" t="s">
        <v>1631</v>
      </c>
      <c r="B1041" s="72" t="s">
        <v>1522</v>
      </c>
      <c r="C1041" s="72"/>
      <c r="D1041" s="98" t="s">
        <v>28</v>
      </c>
      <c r="E1041" s="98" t="s">
        <v>28</v>
      </c>
      <c r="F1041" s="126" t="s">
        <v>1529</v>
      </c>
      <c r="G1041" s="71" t="s">
        <v>49</v>
      </c>
      <c r="H1041" s="146">
        <v>3</v>
      </c>
      <c r="I1041" s="131"/>
      <c r="J1041" s="75">
        <f t="shared" si="109"/>
        <v>0</v>
      </c>
      <c r="K1041" s="76">
        <f t="shared" si="108"/>
        <v>0</v>
      </c>
    </row>
    <row r="1042" spans="1:11">
      <c r="A1042" s="125" t="s">
        <v>1632</v>
      </c>
      <c r="B1042" s="72" t="s">
        <v>1522</v>
      </c>
      <c r="C1042" s="72"/>
      <c r="D1042" s="98" t="s">
        <v>28</v>
      </c>
      <c r="E1042" s="98" t="s">
        <v>28</v>
      </c>
      <c r="F1042" s="126" t="s">
        <v>1633</v>
      </c>
      <c r="G1042" s="71" t="s">
        <v>49</v>
      </c>
      <c r="H1042" s="146">
        <v>1</v>
      </c>
      <c r="I1042" s="131"/>
      <c r="J1042" s="75">
        <f t="shared" si="109"/>
        <v>0</v>
      </c>
      <c r="K1042" s="76">
        <f t="shared" si="108"/>
        <v>0</v>
      </c>
    </row>
    <row r="1043" spans="1:11" ht="25.5">
      <c r="A1043" s="125" t="s">
        <v>1634</v>
      </c>
      <c r="B1043" s="72" t="s">
        <v>1522</v>
      </c>
      <c r="C1043" s="72"/>
      <c r="D1043" s="98" t="s">
        <v>28</v>
      </c>
      <c r="E1043" s="98" t="s">
        <v>28</v>
      </c>
      <c r="F1043" s="126" t="s">
        <v>1635</v>
      </c>
      <c r="G1043" s="71" t="s">
        <v>67</v>
      </c>
      <c r="H1043" s="146">
        <v>12</v>
      </c>
      <c r="I1043" s="131"/>
      <c r="J1043" s="75">
        <f t="shared" si="109"/>
        <v>0</v>
      </c>
      <c r="K1043" s="76">
        <f t="shared" si="108"/>
        <v>0</v>
      </c>
    </row>
    <row r="1044" spans="1:11">
      <c r="A1044" s="125" t="s">
        <v>1636</v>
      </c>
      <c r="B1044" s="72" t="s">
        <v>1522</v>
      </c>
      <c r="C1044" s="72"/>
      <c r="D1044" s="98" t="s">
        <v>28</v>
      </c>
      <c r="E1044" s="98" t="s">
        <v>28</v>
      </c>
      <c r="F1044" s="126" t="s">
        <v>1637</v>
      </c>
      <c r="G1044" s="71" t="s">
        <v>49</v>
      </c>
      <c r="H1044" s="146">
        <v>6</v>
      </c>
      <c r="I1044" s="131"/>
      <c r="J1044" s="75">
        <f t="shared" si="109"/>
        <v>0</v>
      </c>
      <c r="K1044" s="76">
        <f t="shared" si="108"/>
        <v>0</v>
      </c>
    </row>
    <row r="1045" spans="1:11">
      <c r="A1045" s="125" t="s">
        <v>1638</v>
      </c>
      <c r="B1045" s="72" t="s">
        <v>1522</v>
      </c>
      <c r="C1045" s="72"/>
      <c r="D1045" s="98" t="s">
        <v>28</v>
      </c>
      <c r="E1045" s="98" t="s">
        <v>28</v>
      </c>
      <c r="F1045" s="126" t="s">
        <v>1639</v>
      </c>
      <c r="G1045" s="71" t="s">
        <v>49</v>
      </c>
      <c r="H1045" s="146">
        <v>2</v>
      </c>
      <c r="I1045" s="131"/>
      <c r="J1045" s="75">
        <f t="shared" si="109"/>
        <v>0</v>
      </c>
      <c r="K1045" s="76">
        <f t="shared" si="108"/>
        <v>0</v>
      </c>
    </row>
    <row r="1046" spans="1:11" ht="25.5">
      <c r="A1046" s="125" t="s">
        <v>1640</v>
      </c>
      <c r="B1046" s="72" t="s">
        <v>1522</v>
      </c>
      <c r="C1046" s="72"/>
      <c r="D1046" s="98" t="s">
        <v>28</v>
      </c>
      <c r="E1046" s="98" t="s">
        <v>28</v>
      </c>
      <c r="F1046" s="126" t="s">
        <v>1573</v>
      </c>
      <c r="G1046" s="71" t="s">
        <v>49</v>
      </c>
      <c r="H1046" s="146">
        <v>10</v>
      </c>
      <c r="I1046" s="131"/>
      <c r="J1046" s="75">
        <f t="shared" si="109"/>
        <v>0</v>
      </c>
      <c r="K1046" s="76">
        <f t="shared" si="108"/>
        <v>0</v>
      </c>
    </row>
    <row r="1047" spans="1:11" ht="25.5">
      <c r="A1047" s="125" t="s">
        <v>1641</v>
      </c>
      <c r="B1047" s="72" t="s">
        <v>1522</v>
      </c>
      <c r="C1047" s="72"/>
      <c r="D1047" s="98" t="s">
        <v>28</v>
      </c>
      <c r="E1047" s="98" t="s">
        <v>28</v>
      </c>
      <c r="F1047" s="126" t="s">
        <v>1642</v>
      </c>
      <c r="G1047" s="71" t="s">
        <v>67</v>
      </c>
      <c r="H1047" s="146">
        <v>70</v>
      </c>
      <c r="I1047" s="131"/>
      <c r="J1047" s="75">
        <f t="shared" si="109"/>
        <v>0</v>
      </c>
      <c r="K1047" s="76">
        <f t="shared" si="108"/>
        <v>0</v>
      </c>
    </row>
    <row r="1048" spans="1:11" ht="25.5">
      <c r="A1048" s="125" t="s">
        <v>1643</v>
      </c>
      <c r="B1048" s="72" t="s">
        <v>1522</v>
      </c>
      <c r="C1048" s="72"/>
      <c r="D1048" s="98" t="s">
        <v>28</v>
      </c>
      <c r="E1048" s="98" t="s">
        <v>28</v>
      </c>
      <c r="F1048" s="126" t="s">
        <v>1644</v>
      </c>
      <c r="G1048" s="71" t="s">
        <v>49</v>
      </c>
      <c r="H1048" s="146">
        <v>1</v>
      </c>
      <c r="I1048" s="131"/>
      <c r="J1048" s="75">
        <f t="shared" si="109"/>
        <v>0</v>
      </c>
      <c r="K1048" s="76">
        <f t="shared" si="108"/>
        <v>0</v>
      </c>
    </row>
    <row r="1049" spans="1:11" ht="76.5">
      <c r="A1049" s="125" t="s">
        <v>1645</v>
      </c>
      <c r="B1049" s="72" t="s">
        <v>1522</v>
      </c>
      <c r="C1049" s="72"/>
      <c r="D1049" s="98" t="s">
        <v>28</v>
      </c>
      <c r="E1049" s="98" t="s">
        <v>28</v>
      </c>
      <c r="F1049" s="126" t="s">
        <v>1646</v>
      </c>
      <c r="G1049" s="71" t="s">
        <v>49</v>
      </c>
      <c r="H1049" s="146">
        <v>1</v>
      </c>
      <c r="I1049" s="131"/>
      <c r="J1049" s="75">
        <f t="shared" si="109"/>
        <v>0</v>
      </c>
      <c r="K1049" s="76">
        <f t="shared" si="108"/>
        <v>0</v>
      </c>
    </row>
    <row r="1050" spans="1:11" ht="25.5">
      <c r="A1050" s="222" t="s">
        <v>1647</v>
      </c>
      <c r="B1050" s="223"/>
      <c r="C1050" s="224"/>
      <c r="D1050" s="223"/>
      <c r="E1050" s="223"/>
      <c r="F1050" s="225" t="s">
        <v>1648</v>
      </c>
      <c r="G1050" s="223"/>
      <c r="H1050" s="226" t="s">
        <v>110</v>
      </c>
      <c r="I1050" s="227"/>
      <c r="J1050" s="228"/>
      <c r="K1050" s="229">
        <f>SUBTOTAL(9,K1051:K1063)</f>
        <v>0</v>
      </c>
    </row>
    <row r="1051" spans="1:11" ht="38.25">
      <c r="A1051" s="125" t="s">
        <v>1649</v>
      </c>
      <c r="B1051" s="98" t="s">
        <v>335</v>
      </c>
      <c r="C1051" s="98"/>
      <c r="D1051" s="71" t="s">
        <v>28</v>
      </c>
      <c r="E1051" s="71" t="s">
        <v>30</v>
      </c>
      <c r="F1051" s="126" t="s">
        <v>1650</v>
      </c>
      <c r="G1051" s="71" t="s">
        <v>49</v>
      </c>
      <c r="H1051" s="146">
        <v>30</v>
      </c>
      <c r="I1051" s="191"/>
      <c r="J1051" s="75">
        <f t="shared" ref="J1051:J1077" si="110">ROUND(I1051*$K$3,2)+I1051</f>
        <v>0</v>
      </c>
      <c r="K1051" s="76">
        <f t="shared" ref="K1051:K1063" si="111">ROUND(H1051*J1051,2)</f>
        <v>0</v>
      </c>
    </row>
    <row r="1052" spans="1:11" ht="25.5">
      <c r="A1052" s="125" t="s">
        <v>1651</v>
      </c>
      <c r="B1052" s="71" t="s">
        <v>62</v>
      </c>
      <c r="C1052" s="129"/>
      <c r="D1052" s="71" t="s">
        <v>28</v>
      </c>
      <c r="E1052" s="71" t="s">
        <v>30</v>
      </c>
      <c r="F1052" s="126" t="s">
        <v>1652</v>
      </c>
      <c r="G1052" s="71" t="s">
        <v>49</v>
      </c>
      <c r="H1052" s="146">
        <v>10</v>
      </c>
      <c r="I1052" s="187"/>
      <c r="J1052" s="75">
        <f t="shared" si="110"/>
        <v>0</v>
      </c>
      <c r="K1052" s="76">
        <f>ROUND(H1052*J1052,2)</f>
        <v>0</v>
      </c>
    </row>
    <row r="1053" spans="1:11" ht="38.25">
      <c r="A1053" s="125" t="s">
        <v>1653</v>
      </c>
      <c r="B1053" s="98" t="s">
        <v>335</v>
      </c>
      <c r="C1053" s="98"/>
      <c r="D1053" s="71" t="s">
        <v>28</v>
      </c>
      <c r="E1053" s="71" t="s">
        <v>30</v>
      </c>
      <c r="F1053" s="126" t="s">
        <v>1654</v>
      </c>
      <c r="G1053" s="71" t="s">
        <v>49</v>
      </c>
      <c r="H1053" s="146">
        <v>25</v>
      </c>
      <c r="I1053" s="191"/>
      <c r="J1053" s="75">
        <f t="shared" si="110"/>
        <v>0</v>
      </c>
      <c r="K1053" s="76">
        <f t="shared" si="111"/>
        <v>0</v>
      </c>
    </row>
    <row r="1054" spans="1:11" ht="25.5">
      <c r="A1054" s="125" t="s">
        <v>1655</v>
      </c>
      <c r="B1054" s="71" t="s">
        <v>62</v>
      </c>
      <c r="C1054" s="129"/>
      <c r="D1054" s="71" t="s">
        <v>28</v>
      </c>
      <c r="E1054" s="71" t="s">
        <v>30</v>
      </c>
      <c r="F1054" s="126" t="s">
        <v>1656</v>
      </c>
      <c r="G1054" s="71" t="s">
        <v>49</v>
      </c>
      <c r="H1054" s="146">
        <v>7</v>
      </c>
      <c r="I1054" s="187"/>
      <c r="J1054" s="75">
        <f t="shared" si="110"/>
        <v>0</v>
      </c>
      <c r="K1054" s="76">
        <f t="shared" si="111"/>
        <v>0</v>
      </c>
    </row>
    <row r="1055" spans="1:11" ht="25.5">
      <c r="A1055" s="125" t="s">
        <v>1657</v>
      </c>
      <c r="B1055" s="71" t="s">
        <v>62</v>
      </c>
      <c r="C1055" s="129"/>
      <c r="D1055" s="71" t="s">
        <v>28</v>
      </c>
      <c r="E1055" s="71" t="s">
        <v>30</v>
      </c>
      <c r="F1055" s="126" t="s">
        <v>1658</v>
      </c>
      <c r="G1055" s="71" t="s">
        <v>49</v>
      </c>
      <c r="H1055" s="146">
        <v>16</v>
      </c>
      <c r="I1055" s="187"/>
      <c r="J1055" s="75">
        <f t="shared" si="110"/>
        <v>0</v>
      </c>
      <c r="K1055" s="76">
        <f t="shared" si="111"/>
        <v>0</v>
      </c>
    </row>
    <row r="1056" spans="1:11" ht="38.25">
      <c r="A1056" s="125" t="s">
        <v>1659</v>
      </c>
      <c r="B1056" s="98" t="s">
        <v>335</v>
      </c>
      <c r="C1056" s="98"/>
      <c r="D1056" s="71" t="s">
        <v>28</v>
      </c>
      <c r="E1056" s="71" t="s">
        <v>30</v>
      </c>
      <c r="F1056" s="126" t="s">
        <v>1660</v>
      </c>
      <c r="G1056" s="71" t="s">
        <v>49</v>
      </c>
      <c r="H1056" s="146">
        <v>12</v>
      </c>
      <c r="I1056" s="191"/>
      <c r="J1056" s="75">
        <f t="shared" si="110"/>
        <v>0</v>
      </c>
      <c r="K1056" s="76">
        <f t="shared" si="111"/>
        <v>0</v>
      </c>
    </row>
    <row r="1057" spans="1:11">
      <c r="A1057" s="125" t="s">
        <v>1661</v>
      </c>
      <c r="B1057" s="71" t="s">
        <v>62</v>
      </c>
      <c r="C1057" s="129"/>
      <c r="D1057" s="71" t="s">
        <v>28</v>
      </c>
      <c r="E1057" s="71" t="s">
        <v>30</v>
      </c>
      <c r="F1057" s="126" t="s">
        <v>1504</v>
      </c>
      <c r="G1057" s="98" t="s">
        <v>67</v>
      </c>
      <c r="H1057" s="146">
        <v>24</v>
      </c>
      <c r="I1057" s="187"/>
      <c r="J1057" s="75">
        <f t="shared" si="110"/>
        <v>0</v>
      </c>
      <c r="K1057" s="76">
        <f t="shared" si="111"/>
        <v>0</v>
      </c>
    </row>
    <row r="1058" spans="1:11">
      <c r="A1058" s="125" t="s">
        <v>1662</v>
      </c>
      <c r="B1058" s="71" t="s">
        <v>62</v>
      </c>
      <c r="C1058" s="129"/>
      <c r="D1058" s="71" t="s">
        <v>28</v>
      </c>
      <c r="E1058" s="71" t="s">
        <v>30</v>
      </c>
      <c r="F1058" s="126" t="s">
        <v>1549</v>
      </c>
      <c r="G1058" s="98" t="s">
        <v>67</v>
      </c>
      <c r="H1058" s="146">
        <v>300</v>
      </c>
      <c r="I1058" s="187"/>
      <c r="J1058" s="75">
        <f t="shared" si="110"/>
        <v>0</v>
      </c>
      <c r="K1058" s="76">
        <f t="shared" si="111"/>
        <v>0</v>
      </c>
    </row>
    <row r="1059" spans="1:11">
      <c r="A1059" s="125" t="s">
        <v>1663</v>
      </c>
      <c r="B1059" s="71" t="s">
        <v>62</v>
      </c>
      <c r="C1059" s="129"/>
      <c r="D1059" s="71" t="s">
        <v>28</v>
      </c>
      <c r="E1059" s="71" t="s">
        <v>30</v>
      </c>
      <c r="F1059" s="126" t="s">
        <v>1664</v>
      </c>
      <c r="G1059" s="98" t="s">
        <v>67</v>
      </c>
      <c r="H1059" s="146">
        <v>300</v>
      </c>
      <c r="I1059" s="187"/>
      <c r="J1059" s="75">
        <f t="shared" si="110"/>
        <v>0</v>
      </c>
      <c r="K1059" s="76">
        <f t="shared" si="111"/>
        <v>0</v>
      </c>
    </row>
    <row r="1060" spans="1:11" ht="38.25">
      <c r="A1060" s="125" t="s">
        <v>1665</v>
      </c>
      <c r="B1060" s="71" t="s">
        <v>62</v>
      </c>
      <c r="C1060" s="129"/>
      <c r="D1060" s="71" t="s">
        <v>28</v>
      </c>
      <c r="E1060" s="71" t="s">
        <v>30</v>
      </c>
      <c r="F1060" s="126" t="s">
        <v>1559</v>
      </c>
      <c r="G1060" s="71" t="s">
        <v>49</v>
      </c>
      <c r="H1060" s="146">
        <v>50</v>
      </c>
      <c r="I1060" s="187"/>
      <c r="J1060" s="75">
        <f t="shared" si="110"/>
        <v>0</v>
      </c>
      <c r="K1060" s="76">
        <f t="shared" si="111"/>
        <v>0</v>
      </c>
    </row>
    <row r="1061" spans="1:11" ht="25.5">
      <c r="A1061" s="125" t="s">
        <v>1666</v>
      </c>
      <c r="B1061" s="71" t="s">
        <v>62</v>
      </c>
      <c r="C1061" s="129"/>
      <c r="D1061" s="71" t="s">
        <v>28</v>
      </c>
      <c r="E1061" s="71" t="s">
        <v>30</v>
      </c>
      <c r="F1061" s="126" t="s">
        <v>1667</v>
      </c>
      <c r="G1061" s="71" t="s">
        <v>49</v>
      </c>
      <c r="H1061" s="146">
        <v>15</v>
      </c>
      <c r="I1061" s="187"/>
      <c r="J1061" s="75">
        <f t="shared" si="110"/>
        <v>0</v>
      </c>
      <c r="K1061" s="76">
        <f t="shared" si="111"/>
        <v>0</v>
      </c>
    </row>
    <row r="1062" spans="1:11" ht="25.5">
      <c r="A1062" s="125" t="s">
        <v>1668</v>
      </c>
      <c r="B1062" s="98" t="s">
        <v>335</v>
      </c>
      <c r="C1062" s="98"/>
      <c r="D1062" s="71" t="s">
        <v>28</v>
      </c>
      <c r="E1062" s="71" t="s">
        <v>30</v>
      </c>
      <c r="F1062" s="126" t="s">
        <v>1669</v>
      </c>
      <c r="G1062" s="71" t="s">
        <v>49</v>
      </c>
      <c r="H1062" s="146">
        <v>6</v>
      </c>
      <c r="I1062" s="191"/>
      <c r="J1062" s="75">
        <f t="shared" si="110"/>
        <v>0</v>
      </c>
      <c r="K1062" s="76">
        <f t="shared" si="111"/>
        <v>0</v>
      </c>
    </row>
    <row r="1063" spans="1:11" ht="25.5">
      <c r="A1063" s="125" t="s">
        <v>1670</v>
      </c>
      <c r="B1063" s="98" t="s">
        <v>335</v>
      </c>
      <c r="C1063" s="98"/>
      <c r="D1063" s="71" t="s">
        <v>28</v>
      </c>
      <c r="E1063" s="71" t="s">
        <v>30</v>
      </c>
      <c r="F1063" s="126" t="s">
        <v>1671</v>
      </c>
      <c r="G1063" s="71" t="s">
        <v>49</v>
      </c>
      <c r="H1063" s="146">
        <v>60</v>
      </c>
      <c r="I1063" s="191"/>
      <c r="J1063" s="75">
        <f t="shared" si="110"/>
        <v>0</v>
      </c>
      <c r="K1063" s="76">
        <f t="shared" si="111"/>
        <v>0</v>
      </c>
    </row>
    <row r="1064" spans="1:11">
      <c r="A1064" s="222" t="s">
        <v>1672</v>
      </c>
      <c r="B1064" s="223"/>
      <c r="C1064" s="224"/>
      <c r="D1064" s="223"/>
      <c r="E1064" s="223"/>
      <c r="F1064" s="225" t="s">
        <v>1673</v>
      </c>
      <c r="G1064" s="223"/>
      <c r="H1064" s="226" t="s">
        <v>110</v>
      </c>
      <c r="I1064" s="227"/>
      <c r="J1064" s="228"/>
      <c r="K1064" s="229">
        <f>SUBTOTAL(9,K1065:K1077)</f>
        <v>0</v>
      </c>
    </row>
    <row r="1065" spans="1:11" ht="38.25">
      <c r="A1065" s="125" t="s">
        <v>1674</v>
      </c>
      <c r="B1065" s="72" t="s">
        <v>1522</v>
      </c>
      <c r="C1065" s="72"/>
      <c r="D1065" s="98" t="s">
        <v>28</v>
      </c>
      <c r="E1065" s="98" t="s">
        <v>28</v>
      </c>
      <c r="F1065" s="126" t="s">
        <v>1650</v>
      </c>
      <c r="G1065" s="71" t="s">
        <v>49</v>
      </c>
      <c r="H1065" s="146">
        <v>30</v>
      </c>
      <c r="I1065" s="131"/>
      <c r="J1065" s="75">
        <f t="shared" si="110"/>
        <v>0</v>
      </c>
      <c r="K1065" s="76">
        <f t="shared" ref="K1065:K1077" si="112">ROUND(H1065*J1065,2)</f>
        <v>0</v>
      </c>
    </row>
    <row r="1066" spans="1:11" ht="38.25">
      <c r="A1066" s="125" t="s">
        <v>1675</v>
      </c>
      <c r="B1066" s="72" t="s">
        <v>1522</v>
      </c>
      <c r="C1066" s="72"/>
      <c r="D1066" s="98" t="s">
        <v>28</v>
      </c>
      <c r="E1066" s="98" t="s">
        <v>28</v>
      </c>
      <c r="F1066" s="126" t="s">
        <v>1676</v>
      </c>
      <c r="G1066" s="71" t="s">
        <v>49</v>
      </c>
      <c r="H1066" s="146">
        <v>10</v>
      </c>
      <c r="I1066" s="131"/>
      <c r="J1066" s="75">
        <f t="shared" si="110"/>
        <v>0</v>
      </c>
      <c r="K1066" s="76">
        <f t="shared" si="112"/>
        <v>0</v>
      </c>
    </row>
    <row r="1067" spans="1:11" ht="38.25">
      <c r="A1067" s="125" t="s">
        <v>1677</v>
      </c>
      <c r="B1067" s="72" t="s">
        <v>1522</v>
      </c>
      <c r="C1067" s="72"/>
      <c r="D1067" s="98" t="s">
        <v>28</v>
      </c>
      <c r="E1067" s="98" t="s">
        <v>28</v>
      </c>
      <c r="F1067" s="126" t="s">
        <v>1654</v>
      </c>
      <c r="G1067" s="71" t="s">
        <v>49</v>
      </c>
      <c r="H1067" s="146">
        <v>25</v>
      </c>
      <c r="I1067" s="131"/>
      <c r="J1067" s="75">
        <f t="shared" si="110"/>
        <v>0</v>
      </c>
      <c r="K1067" s="76">
        <f t="shared" si="112"/>
        <v>0</v>
      </c>
    </row>
    <row r="1068" spans="1:11" ht="38.25">
      <c r="A1068" s="125" t="s">
        <v>1678</v>
      </c>
      <c r="B1068" s="72" t="s">
        <v>1522</v>
      </c>
      <c r="C1068" s="72"/>
      <c r="D1068" s="98" t="s">
        <v>28</v>
      </c>
      <c r="E1068" s="98" t="s">
        <v>28</v>
      </c>
      <c r="F1068" s="126" t="s">
        <v>1679</v>
      </c>
      <c r="G1068" s="71" t="s">
        <v>49</v>
      </c>
      <c r="H1068" s="146">
        <v>7</v>
      </c>
      <c r="I1068" s="131"/>
      <c r="J1068" s="75">
        <f t="shared" si="110"/>
        <v>0</v>
      </c>
      <c r="K1068" s="76">
        <f t="shared" si="112"/>
        <v>0</v>
      </c>
    </row>
    <row r="1069" spans="1:11" ht="25.5">
      <c r="A1069" s="125" t="s">
        <v>1680</v>
      </c>
      <c r="B1069" s="72" t="s">
        <v>1522</v>
      </c>
      <c r="C1069" s="72"/>
      <c r="D1069" s="98" t="s">
        <v>28</v>
      </c>
      <c r="E1069" s="98" t="s">
        <v>28</v>
      </c>
      <c r="F1069" s="126" t="s">
        <v>1681</v>
      </c>
      <c r="G1069" s="71" t="s">
        <v>49</v>
      </c>
      <c r="H1069" s="146">
        <v>16</v>
      </c>
      <c r="I1069" s="131"/>
      <c r="J1069" s="75">
        <f t="shared" si="110"/>
        <v>0</v>
      </c>
      <c r="K1069" s="76">
        <f t="shared" si="112"/>
        <v>0</v>
      </c>
    </row>
    <row r="1070" spans="1:11" ht="38.25">
      <c r="A1070" s="125" t="s">
        <v>1682</v>
      </c>
      <c r="B1070" s="72" t="s">
        <v>1522</v>
      </c>
      <c r="C1070" s="72"/>
      <c r="D1070" s="98" t="s">
        <v>28</v>
      </c>
      <c r="E1070" s="98" t="s">
        <v>28</v>
      </c>
      <c r="F1070" s="126" t="s">
        <v>1660</v>
      </c>
      <c r="G1070" s="71" t="s">
        <v>49</v>
      </c>
      <c r="H1070" s="146">
        <v>12</v>
      </c>
      <c r="I1070" s="131"/>
      <c r="J1070" s="75">
        <f t="shared" si="110"/>
        <v>0</v>
      </c>
      <c r="K1070" s="76">
        <f t="shared" si="112"/>
        <v>0</v>
      </c>
    </row>
    <row r="1071" spans="1:11">
      <c r="A1071" s="125" t="s">
        <v>1683</v>
      </c>
      <c r="B1071" s="72" t="s">
        <v>1522</v>
      </c>
      <c r="C1071" s="72"/>
      <c r="D1071" s="98" t="s">
        <v>28</v>
      </c>
      <c r="E1071" s="98" t="s">
        <v>28</v>
      </c>
      <c r="F1071" s="126" t="s">
        <v>1533</v>
      </c>
      <c r="G1071" s="71" t="s">
        <v>67</v>
      </c>
      <c r="H1071" s="146">
        <v>24</v>
      </c>
      <c r="I1071" s="131"/>
      <c r="J1071" s="75">
        <f t="shared" si="110"/>
        <v>0</v>
      </c>
      <c r="K1071" s="76">
        <f t="shared" si="112"/>
        <v>0</v>
      </c>
    </row>
    <row r="1072" spans="1:11">
      <c r="A1072" s="125" t="s">
        <v>1684</v>
      </c>
      <c r="B1072" s="72" t="s">
        <v>1522</v>
      </c>
      <c r="C1072" s="72"/>
      <c r="D1072" s="98" t="s">
        <v>28</v>
      </c>
      <c r="E1072" s="98" t="s">
        <v>28</v>
      </c>
      <c r="F1072" s="126" t="s">
        <v>1565</v>
      </c>
      <c r="G1072" s="71" t="s">
        <v>67</v>
      </c>
      <c r="H1072" s="146">
        <v>300</v>
      </c>
      <c r="I1072" s="131"/>
      <c r="J1072" s="75">
        <f t="shared" si="110"/>
        <v>0</v>
      </c>
      <c r="K1072" s="76">
        <f t="shared" si="112"/>
        <v>0</v>
      </c>
    </row>
    <row r="1073" spans="1:11">
      <c r="A1073" s="125" t="s">
        <v>1685</v>
      </c>
      <c r="B1073" s="72" t="s">
        <v>1522</v>
      </c>
      <c r="C1073" s="72"/>
      <c r="D1073" s="98" t="s">
        <v>28</v>
      </c>
      <c r="E1073" s="98" t="s">
        <v>28</v>
      </c>
      <c r="F1073" s="126" t="s">
        <v>1686</v>
      </c>
      <c r="G1073" s="71" t="s">
        <v>67</v>
      </c>
      <c r="H1073" s="146">
        <v>300</v>
      </c>
      <c r="I1073" s="131"/>
      <c r="J1073" s="75">
        <f t="shared" si="110"/>
        <v>0</v>
      </c>
      <c r="K1073" s="76">
        <f t="shared" si="112"/>
        <v>0</v>
      </c>
    </row>
    <row r="1074" spans="1:11" ht="25.5">
      <c r="A1074" s="125" t="s">
        <v>1687</v>
      </c>
      <c r="B1074" s="72" t="s">
        <v>1522</v>
      </c>
      <c r="C1074" s="72"/>
      <c r="D1074" s="98" t="s">
        <v>28</v>
      </c>
      <c r="E1074" s="98" t="s">
        <v>28</v>
      </c>
      <c r="F1074" s="126" t="s">
        <v>1573</v>
      </c>
      <c r="G1074" s="71" t="s">
        <v>49</v>
      </c>
      <c r="H1074" s="146">
        <v>50</v>
      </c>
      <c r="I1074" s="131"/>
      <c r="J1074" s="75">
        <f t="shared" si="110"/>
        <v>0</v>
      </c>
      <c r="K1074" s="76">
        <f t="shared" si="112"/>
        <v>0</v>
      </c>
    </row>
    <row r="1075" spans="1:11" ht="38.25">
      <c r="A1075" s="125" t="s">
        <v>1688</v>
      </c>
      <c r="B1075" s="72" t="s">
        <v>1522</v>
      </c>
      <c r="C1075" s="72"/>
      <c r="D1075" s="98" t="s">
        <v>28</v>
      </c>
      <c r="E1075" s="98" t="s">
        <v>28</v>
      </c>
      <c r="F1075" s="126" t="s">
        <v>1689</v>
      </c>
      <c r="G1075" s="71" t="s">
        <v>49</v>
      </c>
      <c r="H1075" s="146">
        <v>15</v>
      </c>
      <c r="I1075" s="131"/>
      <c r="J1075" s="75">
        <f t="shared" si="110"/>
        <v>0</v>
      </c>
      <c r="K1075" s="76">
        <f t="shared" si="112"/>
        <v>0</v>
      </c>
    </row>
    <row r="1076" spans="1:11" ht="25.5">
      <c r="A1076" s="125" t="s">
        <v>1690</v>
      </c>
      <c r="B1076" s="72" t="s">
        <v>1522</v>
      </c>
      <c r="C1076" s="72"/>
      <c r="D1076" s="98" t="s">
        <v>28</v>
      </c>
      <c r="E1076" s="98" t="s">
        <v>28</v>
      </c>
      <c r="F1076" s="126" t="s">
        <v>1669</v>
      </c>
      <c r="G1076" s="71" t="s">
        <v>49</v>
      </c>
      <c r="H1076" s="146">
        <v>6</v>
      </c>
      <c r="I1076" s="131"/>
      <c r="J1076" s="75">
        <f t="shared" si="110"/>
        <v>0</v>
      </c>
      <c r="K1076" s="76">
        <f t="shared" si="112"/>
        <v>0</v>
      </c>
    </row>
    <row r="1077" spans="1:11" ht="25.5">
      <c r="A1077" s="125" t="s">
        <v>1691</v>
      </c>
      <c r="B1077" s="72" t="s">
        <v>1522</v>
      </c>
      <c r="C1077" s="72"/>
      <c r="D1077" s="98" t="s">
        <v>28</v>
      </c>
      <c r="E1077" s="98" t="s">
        <v>28</v>
      </c>
      <c r="F1077" s="126" t="s">
        <v>1671</v>
      </c>
      <c r="G1077" s="71" t="s">
        <v>49</v>
      </c>
      <c r="H1077" s="146">
        <v>60</v>
      </c>
      <c r="I1077" s="131"/>
      <c r="J1077" s="75">
        <f t="shared" si="110"/>
        <v>0</v>
      </c>
      <c r="K1077" s="76">
        <f t="shared" si="112"/>
        <v>0</v>
      </c>
    </row>
    <row r="1078" spans="1:11" ht="25.5">
      <c r="A1078" s="222" t="s">
        <v>1692</v>
      </c>
      <c r="B1078" s="223"/>
      <c r="C1078" s="224"/>
      <c r="D1078" s="223"/>
      <c r="E1078" s="223"/>
      <c r="F1078" s="225" t="s">
        <v>1693</v>
      </c>
      <c r="G1078" s="223"/>
      <c r="H1078" s="226" t="s">
        <v>110</v>
      </c>
      <c r="I1078" s="227"/>
      <c r="J1078" s="228"/>
      <c r="K1078" s="229">
        <f>SUBTOTAL(9,K1079:K1106)</f>
        <v>0</v>
      </c>
    </row>
    <row r="1079" spans="1:11" ht="114.75">
      <c r="A1079" s="125" t="s">
        <v>1694</v>
      </c>
      <c r="B1079" s="98" t="s">
        <v>335</v>
      </c>
      <c r="C1079" s="98"/>
      <c r="D1079" s="71" t="s">
        <v>32</v>
      </c>
      <c r="E1079" s="71" t="s">
        <v>30</v>
      </c>
      <c r="F1079" s="126" t="s">
        <v>1695</v>
      </c>
      <c r="G1079" s="71" t="s">
        <v>49</v>
      </c>
      <c r="H1079" s="146">
        <v>1</v>
      </c>
      <c r="I1079" s="191"/>
      <c r="J1079" s="75">
        <f>ROUND(I1079*$K$5,2)+I1079</f>
        <v>0</v>
      </c>
      <c r="K1079" s="76">
        <f t="shared" ref="K1079:K1106" si="113">ROUND(H1079*J1079,2)</f>
        <v>0</v>
      </c>
    </row>
    <row r="1080" spans="1:11" ht="114.75">
      <c r="A1080" s="125" t="s">
        <v>1696</v>
      </c>
      <c r="B1080" s="98" t="s">
        <v>335</v>
      </c>
      <c r="C1080" s="98"/>
      <c r="D1080" s="71" t="s">
        <v>32</v>
      </c>
      <c r="E1080" s="71" t="s">
        <v>30</v>
      </c>
      <c r="F1080" s="126" t="s">
        <v>1697</v>
      </c>
      <c r="G1080" s="71" t="s">
        <v>49</v>
      </c>
      <c r="H1080" s="146">
        <v>1</v>
      </c>
      <c r="I1080" s="191"/>
      <c r="J1080" s="75">
        <f>ROUND(I1080*$K$5,2)+I1080</f>
        <v>0</v>
      </c>
      <c r="K1080" s="76">
        <f t="shared" si="113"/>
        <v>0</v>
      </c>
    </row>
    <row r="1081" spans="1:11" ht="191.25">
      <c r="A1081" s="125" t="s">
        <v>1698</v>
      </c>
      <c r="B1081" s="98" t="s">
        <v>335</v>
      </c>
      <c r="C1081" s="98"/>
      <c r="D1081" s="71" t="s">
        <v>28</v>
      </c>
      <c r="E1081" s="71" t="s">
        <v>30</v>
      </c>
      <c r="F1081" s="126" t="s">
        <v>1699</v>
      </c>
      <c r="G1081" s="71" t="s">
        <v>49</v>
      </c>
      <c r="H1081" s="146">
        <v>1</v>
      </c>
      <c r="I1081" s="191"/>
      <c r="J1081" s="75">
        <f t="shared" ref="J1081:J1133" si="114">ROUND(I1081*$K$3,2)+I1081</f>
        <v>0</v>
      </c>
      <c r="K1081" s="76">
        <f t="shared" si="113"/>
        <v>0</v>
      </c>
    </row>
    <row r="1082" spans="1:11" ht="140.25">
      <c r="A1082" s="125" t="s">
        <v>1700</v>
      </c>
      <c r="B1082" s="98" t="s">
        <v>335</v>
      </c>
      <c r="C1082" s="98"/>
      <c r="D1082" s="71" t="s">
        <v>28</v>
      </c>
      <c r="E1082" s="71" t="s">
        <v>30</v>
      </c>
      <c r="F1082" s="126" t="s">
        <v>1701</v>
      </c>
      <c r="G1082" s="71" t="s">
        <v>49</v>
      </c>
      <c r="H1082" s="146">
        <v>1</v>
      </c>
      <c r="I1082" s="191"/>
      <c r="J1082" s="75">
        <f t="shared" si="114"/>
        <v>0</v>
      </c>
      <c r="K1082" s="76">
        <f t="shared" si="113"/>
        <v>0</v>
      </c>
    </row>
    <row r="1083" spans="1:11" ht="38.25">
      <c r="A1083" s="125" t="s">
        <v>1702</v>
      </c>
      <c r="B1083" s="98" t="s">
        <v>335</v>
      </c>
      <c r="C1083" s="98"/>
      <c r="D1083" s="71" t="s">
        <v>28</v>
      </c>
      <c r="E1083" s="71" t="s">
        <v>30</v>
      </c>
      <c r="F1083" s="126" t="s">
        <v>1703</v>
      </c>
      <c r="G1083" s="71" t="s">
        <v>49</v>
      </c>
      <c r="H1083" s="146">
        <v>3</v>
      </c>
      <c r="I1083" s="191"/>
      <c r="J1083" s="75">
        <f t="shared" si="114"/>
        <v>0</v>
      </c>
      <c r="K1083" s="76">
        <f t="shared" si="113"/>
        <v>0</v>
      </c>
    </row>
    <row r="1084" spans="1:11" ht="51">
      <c r="A1084" s="125" t="s">
        <v>1704</v>
      </c>
      <c r="B1084" s="98" t="s">
        <v>335</v>
      </c>
      <c r="C1084" s="98"/>
      <c r="D1084" s="71" t="s">
        <v>28</v>
      </c>
      <c r="E1084" s="71" t="s">
        <v>30</v>
      </c>
      <c r="F1084" s="126" t="s">
        <v>1705</v>
      </c>
      <c r="G1084" s="71" t="s">
        <v>49</v>
      </c>
      <c r="H1084" s="146">
        <v>1</v>
      </c>
      <c r="I1084" s="191"/>
      <c r="J1084" s="75">
        <f t="shared" si="114"/>
        <v>0</v>
      </c>
      <c r="K1084" s="76">
        <f t="shared" si="113"/>
        <v>0</v>
      </c>
    </row>
    <row r="1085" spans="1:11" ht="25.5">
      <c r="A1085" s="125" t="s">
        <v>1706</v>
      </c>
      <c r="B1085" s="98" t="s">
        <v>335</v>
      </c>
      <c r="C1085" s="98"/>
      <c r="D1085" s="71" t="s">
        <v>28</v>
      </c>
      <c r="E1085" s="71" t="s">
        <v>30</v>
      </c>
      <c r="F1085" s="126" t="s">
        <v>1707</v>
      </c>
      <c r="G1085" s="71" t="s">
        <v>49</v>
      </c>
      <c r="H1085" s="146">
        <v>1</v>
      </c>
      <c r="I1085" s="191"/>
      <c r="J1085" s="75">
        <f t="shared" si="114"/>
        <v>0</v>
      </c>
      <c r="K1085" s="76">
        <f t="shared" si="113"/>
        <v>0</v>
      </c>
    </row>
    <row r="1086" spans="1:11" ht="38.25">
      <c r="A1086" s="125" t="s">
        <v>1708</v>
      </c>
      <c r="B1086" s="98" t="s">
        <v>335</v>
      </c>
      <c r="C1086" s="98"/>
      <c r="D1086" s="71" t="s">
        <v>28</v>
      </c>
      <c r="E1086" s="71" t="s">
        <v>30</v>
      </c>
      <c r="F1086" s="126" t="s">
        <v>1709</v>
      </c>
      <c r="G1086" s="71" t="s">
        <v>49</v>
      </c>
      <c r="H1086" s="146">
        <v>1</v>
      </c>
      <c r="I1086" s="191"/>
      <c r="J1086" s="75">
        <f t="shared" si="114"/>
        <v>0</v>
      </c>
      <c r="K1086" s="76">
        <f t="shared" si="113"/>
        <v>0</v>
      </c>
    </row>
    <row r="1087" spans="1:11" ht="25.5">
      <c r="A1087" s="125" t="s">
        <v>1710</v>
      </c>
      <c r="B1087" s="71" t="s">
        <v>62</v>
      </c>
      <c r="C1087" s="72"/>
      <c r="D1087" s="71" t="s">
        <v>28</v>
      </c>
      <c r="E1087" s="71" t="s">
        <v>30</v>
      </c>
      <c r="F1087" s="126" t="s">
        <v>1711</v>
      </c>
      <c r="G1087" s="98" t="s">
        <v>67</v>
      </c>
      <c r="H1087" s="146">
        <v>5</v>
      </c>
      <c r="I1087" s="187"/>
      <c r="J1087" s="75">
        <f t="shared" si="114"/>
        <v>0</v>
      </c>
      <c r="K1087" s="76">
        <f t="shared" si="113"/>
        <v>0</v>
      </c>
    </row>
    <row r="1088" spans="1:11" ht="25.5">
      <c r="A1088" s="125" t="s">
        <v>1712</v>
      </c>
      <c r="B1088" s="71" t="s">
        <v>62</v>
      </c>
      <c r="C1088" s="72"/>
      <c r="D1088" s="71" t="s">
        <v>28</v>
      </c>
      <c r="E1088" s="71" t="s">
        <v>30</v>
      </c>
      <c r="F1088" s="126" t="s">
        <v>1713</v>
      </c>
      <c r="G1088" s="71" t="s">
        <v>49</v>
      </c>
      <c r="H1088" s="146">
        <v>3</v>
      </c>
      <c r="I1088" s="187"/>
      <c r="J1088" s="75">
        <f t="shared" si="114"/>
        <v>0</v>
      </c>
      <c r="K1088" s="76">
        <f t="shared" si="113"/>
        <v>0</v>
      </c>
    </row>
    <row r="1089" spans="1:11" ht="25.5">
      <c r="A1089" s="125" t="s">
        <v>1714</v>
      </c>
      <c r="B1089" s="71" t="s">
        <v>62</v>
      </c>
      <c r="C1089" s="72"/>
      <c r="D1089" s="71" t="s">
        <v>28</v>
      </c>
      <c r="E1089" s="71" t="s">
        <v>30</v>
      </c>
      <c r="F1089" s="126" t="s">
        <v>1715</v>
      </c>
      <c r="G1089" s="71" t="s">
        <v>49</v>
      </c>
      <c r="H1089" s="146">
        <v>3</v>
      </c>
      <c r="I1089" s="187"/>
      <c r="J1089" s="75">
        <f t="shared" si="114"/>
        <v>0</v>
      </c>
      <c r="K1089" s="76">
        <f t="shared" si="113"/>
        <v>0</v>
      </c>
    </row>
    <row r="1090" spans="1:11" ht="25.5">
      <c r="A1090" s="125" t="s">
        <v>1716</v>
      </c>
      <c r="B1090" s="71" t="s">
        <v>62</v>
      </c>
      <c r="C1090" s="72"/>
      <c r="D1090" s="71" t="s">
        <v>28</v>
      </c>
      <c r="E1090" s="71" t="s">
        <v>30</v>
      </c>
      <c r="F1090" s="126" t="s">
        <v>1717</v>
      </c>
      <c r="G1090" s="71" t="s">
        <v>49</v>
      </c>
      <c r="H1090" s="146">
        <v>3</v>
      </c>
      <c r="I1090" s="187"/>
      <c r="J1090" s="75">
        <f t="shared" si="114"/>
        <v>0</v>
      </c>
      <c r="K1090" s="76">
        <f t="shared" si="113"/>
        <v>0</v>
      </c>
    </row>
    <row r="1091" spans="1:11" ht="25.5">
      <c r="A1091" s="125" t="s">
        <v>1718</v>
      </c>
      <c r="B1091" s="71" t="s">
        <v>62</v>
      </c>
      <c r="C1091" s="72"/>
      <c r="D1091" s="71" t="s">
        <v>28</v>
      </c>
      <c r="E1091" s="71" t="s">
        <v>30</v>
      </c>
      <c r="F1091" s="126" t="s">
        <v>1719</v>
      </c>
      <c r="G1091" s="98" t="s">
        <v>67</v>
      </c>
      <c r="H1091" s="146">
        <v>5</v>
      </c>
      <c r="I1091" s="187"/>
      <c r="J1091" s="75">
        <f t="shared" si="114"/>
        <v>0</v>
      </c>
      <c r="K1091" s="76">
        <f t="shared" si="113"/>
        <v>0</v>
      </c>
    </row>
    <row r="1092" spans="1:11" ht="25.5">
      <c r="A1092" s="125" t="s">
        <v>1720</v>
      </c>
      <c r="B1092" s="71" t="s">
        <v>62</v>
      </c>
      <c r="C1092" s="72"/>
      <c r="D1092" s="71" t="s">
        <v>28</v>
      </c>
      <c r="E1092" s="71" t="s">
        <v>30</v>
      </c>
      <c r="F1092" s="126" t="s">
        <v>1721</v>
      </c>
      <c r="G1092" s="71" t="s">
        <v>49</v>
      </c>
      <c r="H1092" s="146">
        <v>3</v>
      </c>
      <c r="I1092" s="187"/>
      <c r="J1092" s="75">
        <f t="shared" si="114"/>
        <v>0</v>
      </c>
      <c r="K1092" s="76">
        <f t="shared" si="113"/>
        <v>0</v>
      </c>
    </row>
    <row r="1093" spans="1:11" ht="25.5">
      <c r="A1093" s="125" t="s">
        <v>1722</v>
      </c>
      <c r="B1093" s="71" t="s">
        <v>62</v>
      </c>
      <c r="C1093" s="72"/>
      <c r="D1093" s="71" t="s">
        <v>28</v>
      </c>
      <c r="E1093" s="71" t="s">
        <v>30</v>
      </c>
      <c r="F1093" s="126" t="s">
        <v>1723</v>
      </c>
      <c r="G1093" s="71" t="s">
        <v>49</v>
      </c>
      <c r="H1093" s="146">
        <v>5</v>
      </c>
      <c r="I1093" s="187"/>
      <c r="J1093" s="75">
        <f t="shared" si="114"/>
        <v>0</v>
      </c>
      <c r="K1093" s="76">
        <f t="shared" si="113"/>
        <v>0</v>
      </c>
    </row>
    <row r="1094" spans="1:11" ht="25.5">
      <c r="A1094" s="125" t="s">
        <v>1724</v>
      </c>
      <c r="B1094" s="71" t="s">
        <v>62</v>
      </c>
      <c r="C1094" s="72"/>
      <c r="D1094" s="71" t="s">
        <v>28</v>
      </c>
      <c r="E1094" s="71" t="s">
        <v>30</v>
      </c>
      <c r="F1094" s="126" t="s">
        <v>1725</v>
      </c>
      <c r="G1094" s="71" t="s">
        <v>49</v>
      </c>
      <c r="H1094" s="146">
        <v>5</v>
      </c>
      <c r="I1094" s="187"/>
      <c r="J1094" s="75">
        <f t="shared" si="114"/>
        <v>0</v>
      </c>
      <c r="K1094" s="76">
        <f t="shared" si="113"/>
        <v>0</v>
      </c>
    </row>
    <row r="1095" spans="1:11">
      <c r="A1095" s="125" t="s">
        <v>1726</v>
      </c>
      <c r="B1095" s="71" t="s">
        <v>62</v>
      </c>
      <c r="C1095" s="72"/>
      <c r="D1095" s="71" t="s">
        <v>28</v>
      </c>
      <c r="E1095" s="71" t="s">
        <v>30</v>
      </c>
      <c r="F1095" s="126" t="s">
        <v>1504</v>
      </c>
      <c r="G1095" s="98" t="s">
        <v>67</v>
      </c>
      <c r="H1095" s="146">
        <v>20</v>
      </c>
      <c r="I1095" s="187"/>
      <c r="J1095" s="75">
        <f t="shared" si="114"/>
        <v>0</v>
      </c>
      <c r="K1095" s="76">
        <f t="shared" si="113"/>
        <v>0</v>
      </c>
    </row>
    <row r="1096" spans="1:11">
      <c r="A1096" s="125" t="s">
        <v>1727</v>
      </c>
      <c r="B1096" s="71" t="s">
        <v>62</v>
      </c>
      <c r="C1096" s="72"/>
      <c r="D1096" s="71" t="s">
        <v>28</v>
      </c>
      <c r="E1096" s="71" t="s">
        <v>30</v>
      </c>
      <c r="F1096" s="126" t="s">
        <v>1728</v>
      </c>
      <c r="G1096" s="71" t="s">
        <v>49</v>
      </c>
      <c r="H1096" s="146">
        <v>4</v>
      </c>
      <c r="I1096" s="187"/>
      <c r="J1096" s="75">
        <f t="shared" si="114"/>
        <v>0</v>
      </c>
      <c r="K1096" s="76">
        <f t="shared" si="113"/>
        <v>0</v>
      </c>
    </row>
    <row r="1097" spans="1:11" ht="25.5">
      <c r="A1097" s="125" t="s">
        <v>1729</v>
      </c>
      <c r="B1097" s="71" t="s">
        <v>62</v>
      </c>
      <c r="C1097" s="72"/>
      <c r="D1097" s="71" t="s">
        <v>28</v>
      </c>
      <c r="E1097" s="71" t="s">
        <v>30</v>
      </c>
      <c r="F1097" s="126" t="s">
        <v>1730</v>
      </c>
      <c r="G1097" s="71" t="s">
        <v>49</v>
      </c>
      <c r="H1097" s="146">
        <v>4</v>
      </c>
      <c r="I1097" s="187"/>
      <c r="J1097" s="75">
        <f t="shared" si="114"/>
        <v>0</v>
      </c>
      <c r="K1097" s="76">
        <f t="shared" si="113"/>
        <v>0</v>
      </c>
    </row>
    <row r="1098" spans="1:11">
      <c r="A1098" s="125" t="s">
        <v>1731</v>
      </c>
      <c r="B1098" s="98" t="s">
        <v>335</v>
      </c>
      <c r="C1098" s="98"/>
      <c r="D1098" s="71" t="s">
        <v>28</v>
      </c>
      <c r="E1098" s="71" t="s">
        <v>30</v>
      </c>
      <c r="F1098" s="126" t="s">
        <v>1732</v>
      </c>
      <c r="G1098" s="98" t="s">
        <v>67</v>
      </c>
      <c r="H1098" s="146">
        <v>200</v>
      </c>
      <c r="I1098" s="191"/>
      <c r="J1098" s="75">
        <f t="shared" si="114"/>
        <v>0</v>
      </c>
      <c r="K1098" s="76">
        <f t="shared" si="113"/>
        <v>0</v>
      </c>
    </row>
    <row r="1099" spans="1:11" ht="63.75">
      <c r="A1099" s="125" t="s">
        <v>1733</v>
      </c>
      <c r="B1099" s="98" t="s">
        <v>335</v>
      </c>
      <c r="C1099" s="98"/>
      <c r="D1099" s="71" t="s">
        <v>28</v>
      </c>
      <c r="E1099" s="71" t="s">
        <v>30</v>
      </c>
      <c r="F1099" s="126" t="s">
        <v>1734</v>
      </c>
      <c r="G1099" s="98" t="s">
        <v>67</v>
      </c>
      <c r="H1099" s="146">
        <v>150</v>
      </c>
      <c r="I1099" s="191"/>
      <c r="J1099" s="75">
        <f t="shared" si="114"/>
        <v>0</v>
      </c>
      <c r="K1099" s="76">
        <f t="shared" si="113"/>
        <v>0</v>
      </c>
    </row>
    <row r="1100" spans="1:11" ht="63.75">
      <c r="A1100" s="125" t="s">
        <v>1735</v>
      </c>
      <c r="B1100" s="98" t="s">
        <v>335</v>
      </c>
      <c r="C1100" s="98"/>
      <c r="D1100" s="71" t="s">
        <v>28</v>
      </c>
      <c r="E1100" s="71" t="s">
        <v>30</v>
      </c>
      <c r="F1100" s="126" t="s">
        <v>1736</v>
      </c>
      <c r="G1100" s="98" t="s">
        <v>67</v>
      </c>
      <c r="H1100" s="146">
        <v>200</v>
      </c>
      <c r="I1100" s="191"/>
      <c r="J1100" s="75">
        <f t="shared" si="114"/>
        <v>0</v>
      </c>
      <c r="K1100" s="76">
        <f t="shared" si="113"/>
        <v>0</v>
      </c>
    </row>
    <row r="1101" spans="1:11" ht="38.25">
      <c r="A1101" s="125" t="s">
        <v>1737</v>
      </c>
      <c r="B1101" s="71" t="s">
        <v>62</v>
      </c>
      <c r="C1101" s="117"/>
      <c r="D1101" s="71" t="s">
        <v>28</v>
      </c>
      <c r="E1101" s="71" t="s">
        <v>30</v>
      </c>
      <c r="F1101" s="126" t="s">
        <v>1738</v>
      </c>
      <c r="G1101" s="98" t="s">
        <v>67</v>
      </c>
      <c r="H1101" s="146">
        <v>150</v>
      </c>
      <c r="I1101" s="187"/>
      <c r="J1101" s="75">
        <f t="shared" si="114"/>
        <v>0</v>
      </c>
      <c r="K1101" s="76">
        <f t="shared" si="113"/>
        <v>0</v>
      </c>
    </row>
    <row r="1102" spans="1:11" ht="38.25">
      <c r="A1102" s="125" t="s">
        <v>1739</v>
      </c>
      <c r="B1102" s="71" t="s">
        <v>62</v>
      </c>
      <c r="C1102" s="117"/>
      <c r="D1102" s="71" t="s">
        <v>28</v>
      </c>
      <c r="E1102" s="71" t="s">
        <v>30</v>
      </c>
      <c r="F1102" s="126" t="s">
        <v>1740</v>
      </c>
      <c r="G1102" s="98" t="s">
        <v>67</v>
      </c>
      <c r="H1102" s="146">
        <v>20</v>
      </c>
      <c r="I1102" s="187"/>
      <c r="J1102" s="75">
        <f t="shared" si="114"/>
        <v>0</v>
      </c>
      <c r="K1102" s="76">
        <f t="shared" si="113"/>
        <v>0</v>
      </c>
    </row>
    <row r="1103" spans="1:11" ht="25.5">
      <c r="A1103" s="125" t="s">
        <v>1741</v>
      </c>
      <c r="B1103" s="71" t="s">
        <v>62</v>
      </c>
      <c r="C1103" s="117"/>
      <c r="D1103" s="71" t="s">
        <v>28</v>
      </c>
      <c r="E1103" s="71" t="s">
        <v>30</v>
      </c>
      <c r="F1103" s="126" t="s">
        <v>1742</v>
      </c>
      <c r="G1103" s="71" t="s">
        <v>49</v>
      </c>
      <c r="H1103" s="146">
        <v>2</v>
      </c>
      <c r="I1103" s="187"/>
      <c r="J1103" s="75">
        <f t="shared" si="114"/>
        <v>0</v>
      </c>
      <c r="K1103" s="76">
        <f t="shared" si="113"/>
        <v>0</v>
      </c>
    </row>
    <row r="1104" spans="1:11" ht="25.5">
      <c r="A1104" s="125" t="s">
        <v>1743</v>
      </c>
      <c r="B1104" s="71" t="s">
        <v>62</v>
      </c>
      <c r="C1104" s="117"/>
      <c r="D1104" s="71" t="s">
        <v>28</v>
      </c>
      <c r="E1104" s="71" t="s">
        <v>30</v>
      </c>
      <c r="F1104" s="126" t="s">
        <v>1744</v>
      </c>
      <c r="G1104" s="71" t="s">
        <v>49</v>
      </c>
      <c r="H1104" s="146">
        <v>2</v>
      </c>
      <c r="I1104" s="187"/>
      <c r="J1104" s="75">
        <f t="shared" si="114"/>
        <v>0</v>
      </c>
      <c r="K1104" s="76">
        <f t="shared" si="113"/>
        <v>0</v>
      </c>
    </row>
    <row r="1105" spans="1:11" ht="25.5">
      <c r="A1105" s="125" t="s">
        <v>1745</v>
      </c>
      <c r="B1105" s="71" t="s">
        <v>62</v>
      </c>
      <c r="C1105" s="117"/>
      <c r="D1105" s="71" t="s">
        <v>28</v>
      </c>
      <c r="E1105" s="71" t="s">
        <v>28</v>
      </c>
      <c r="F1105" s="126" t="s">
        <v>1746</v>
      </c>
      <c r="G1105" s="71" t="s">
        <v>49</v>
      </c>
      <c r="H1105" s="146">
        <v>7</v>
      </c>
      <c r="I1105" s="187"/>
      <c r="J1105" s="75">
        <f t="shared" si="114"/>
        <v>0</v>
      </c>
      <c r="K1105" s="76">
        <f t="shared" si="113"/>
        <v>0</v>
      </c>
    </row>
    <row r="1106" spans="1:11" ht="25.5">
      <c r="A1106" s="125" t="s">
        <v>1747</v>
      </c>
      <c r="B1106" s="71" t="s">
        <v>62</v>
      </c>
      <c r="C1106" s="117"/>
      <c r="D1106" s="71" t="s">
        <v>28</v>
      </c>
      <c r="E1106" s="71" t="s">
        <v>28</v>
      </c>
      <c r="F1106" s="126" t="s">
        <v>1358</v>
      </c>
      <c r="G1106" s="71" t="s">
        <v>49</v>
      </c>
      <c r="H1106" s="146">
        <v>1</v>
      </c>
      <c r="I1106" s="187"/>
      <c r="J1106" s="75">
        <f t="shared" si="114"/>
        <v>0</v>
      </c>
      <c r="K1106" s="76">
        <f t="shared" si="113"/>
        <v>0</v>
      </c>
    </row>
    <row r="1107" spans="1:11">
      <c r="A1107" s="222" t="s">
        <v>1748</v>
      </c>
      <c r="B1107" s="223"/>
      <c r="C1107" s="224"/>
      <c r="D1107" s="223"/>
      <c r="E1107" s="223"/>
      <c r="F1107" s="225" t="s">
        <v>1749</v>
      </c>
      <c r="G1107" s="223"/>
      <c r="H1107" s="226" t="s">
        <v>110</v>
      </c>
      <c r="I1107" s="227"/>
      <c r="J1107" s="228"/>
      <c r="K1107" s="229">
        <f>SUBTOTAL(9,K1108:K1133)</f>
        <v>0</v>
      </c>
    </row>
    <row r="1108" spans="1:11" ht="114.75">
      <c r="A1108" s="125" t="s">
        <v>1750</v>
      </c>
      <c r="B1108" s="72" t="s">
        <v>609</v>
      </c>
      <c r="C1108" s="72"/>
      <c r="D1108" s="98" t="s">
        <v>28</v>
      </c>
      <c r="E1108" s="98" t="s">
        <v>28</v>
      </c>
      <c r="F1108" s="126" t="s">
        <v>1751</v>
      </c>
      <c r="G1108" s="71" t="s">
        <v>49</v>
      </c>
      <c r="H1108" s="146">
        <v>1</v>
      </c>
      <c r="I1108" s="131"/>
      <c r="J1108" s="75">
        <f t="shared" si="114"/>
        <v>0</v>
      </c>
      <c r="K1108" s="76">
        <f t="shared" ref="K1108:K1133" si="115">ROUND(H1108*J1108,2)</f>
        <v>0</v>
      </c>
    </row>
    <row r="1109" spans="1:11" ht="114.75">
      <c r="A1109" s="125" t="s">
        <v>1752</v>
      </c>
      <c r="B1109" s="72" t="s">
        <v>609</v>
      </c>
      <c r="C1109" s="72"/>
      <c r="D1109" s="98" t="s">
        <v>28</v>
      </c>
      <c r="E1109" s="98" t="s">
        <v>28</v>
      </c>
      <c r="F1109" s="126" t="s">
        <v>1697</v>
      </c>
      <c r="G1109" s="71" t="s">
        <v>49</v>
      </c>
      <c r="H1109" s="146">
        <v>1</v>
      </c>
      <c r="I1109" s="131"/>
      <c r="J1109" s="75">
        <f t="shared" si="114"/>
        <v>0</v>
      </c>
      <c r="K1109" s="76">
        <f t="shared" si="115"/>
        <v>0</v>
      </c>
    </row>
    <row r="1110" spans="1:11" ht="191.25">
      <c r="A1110" s="125" t="s">
        <v>1753</v>
      </c>
      <c r="B1110" s="72" t="s">
        <v>1522</v>
      </c>
      <c r="C1110" s="72"/>
      <c r="D1110" s="98" t="s">
        <v>28</v>
      </c>
      <c r="E1110" s="98" t="s">
        <v>28</v>
      </c>
      <c r="F1110" s="126" t="s">
        <v>1699</v>
      </c>
      <c r="G1110" s="71" t="s">
        <v>49</v>
      </c>
      <c r="H1110" s="146">
        <v>1</v>
      </c>
      <c r="I1110" s="131"/>
      <c r="J1110" s="75">
        <f t="shared" si="114"/>
        <v>0</v>
      </c>
      <c r="K1110" s="76">
        <f t="shared" si="115"/>
        <v>0</v>
      </c>
    </row>
    <row r="1111" spans="1:11" ht="76.5">
      <c r="A1111" s="125" t="s">
        <v>1754</v>
      </c>
      <c r="B1111" s="72" t="s">
        <v>1522</v>
      </c>
      <c r="C1111" s="72"/>
      <c r="D1111" s="98" t="s">
        <v>28</v>
      </c>
      <c r="E1111" s="98" t="s">
        <v>28</v>
      </c>
      <c r="F1111" s="126" t="s">
        <v>1755</v>
      </c>
      <c r="G1111" s="71" t="s">
        <v>49</v>
      </c>
      <c r="H1111" s="146">
        <v>1</v>
      </c>
      <c r="I1111" s="131"/>
      <c r="J1111" s="75">
        <f t="shared" si="114"/>
        <v>0</v>
      </c>
      <c r="K1111" s="76">
        <f t="shared" si="115"/>
        <v>0</v>
      </c>
    </row>
    <row r="1112" spans="1:11" ht="38.25">
      <c r="A1112" s="125" t="s">
        <v>1756</v>
      </c>
      <c r="B1112" s="72" t="s">
        <v>1522</v>
      </c>
      <c r="C1112" s="72"/>
      <c r="D1112" s="98" t="s">
        <v>28</v>
      </c>
      <c r="E1112" s="98" t="s">
        <v>28</v>
      </c>
      <c r="F1112" s="126" t="s">
        <v>1703</v>
      </c>
      <c r="G1112" s="71" t="s">
        <v>49</v>
      </c>
      <c r="H1112" s="146">
        <v>3</v>
      </c>
      <c r="I1112" s="131"/>
      <c r="J1112" s="75">
        <f t="shared" si="114"/>
        <v>0</v>
      </c>
      <c r="K1112" s="76">
        <f t="shared" si="115"/>
        <v>0</v>
      </c>
    </row>
    <row r="1113" spans="1:11" ht="51">
      <c r="A1113" s="125" t="s">
        <v>1757</v>
      </c>
      <c r="B1113" s="72" t="s">
        <v>1522</v>
      </c>
      <c r="C1113" s="72"/>
      <c r="D1113" s="98" t="s">
        <v>28</v>
      </c>
      <c r="E1113" s="98" t="s">
        <v>28</v>
      </c>
      <c r="F1113" s="126" t="s">
        <v>1705</v>
      </c>
      <c r="G1113" s="71" t="s">
        <v>49</v>
      </c>
      <c r="H1113" s="146">
        <v>1</v>
      </c>
      <c r="I1113" s="131"/>
      <c r="J1113" s="75">
        <f t="shared" si="114"/>
        <v>0</v>
      </c>
      <c r="K1113" s="76">
        <f t="shared" si="115"/>
        <v>0</v>
      </c>
    </row>
    <row r="1114" spans="1:11" ht="25.5">
      <c r="A1114" s="125" t="s">
        <v>1758</v>
      </c>
      <c r="B1114" s="72" t="s">
        <v>1522</v>
      </c>
      <c r="C1114" s="72"/>
      <c r="D1114" s="98" t="s">
        <v>28</v>
      </c>
      <c r="E1114" s="98" t="s">
        <v>28</v>
      </c>
      <c r="F1114" s="126" t="s">
        <v>1707</v>
      </c>
      <c r="G1114" s="71" t="s">
        <v>49</v>
      </c>
      <c r="H1114" s="146">
        <v>1</v>
      </c>
      <c r="I1114" s="131"/>
      <c r="J1114" s="75">
        <f t="shared" si="114"/>
        <v>0</v>
      </c>
      <c r="K1114" s="76">
        <f t="shared" si="115"/>
        <v>0</v>
      </c>
    </row>
    <row r="1115" spans="1:11" ht="38.25">
      <c r="A1115" s="125" t="s">
        <v>1759</v>
      </c>
      <c r="B1115" s="72" t="s">
        <v>1522</v>
      </c>
      <c r="C1115" s="72"/>
      <c r="D1115" s="98" t="s">
        <v>28</v>
      </c>
      <c r="E1115" s="98" t="s">
        <v>28</v>
      </c>
      <c r="F1115" s="126" t="s">
        <v>1709</v>
      </c>
      <c r="G1115" s="71" t="s">
        <v>49</v>
      </c>
      <c r="H1115" s="146">
        <v>1</v>
      </c>
      <c r="I1115" s="131"/>
      <c r="J1115" s="75">
        <f t="shared" si="114"/>
        <v>0</v>
      </c>
      <c r="K1115" s="76">
        <f t="shared" si="115"/>
        <v>0</v>
      </c>
    </row>
    <row r="1116" spans="1:11" ht="25.5">
      <c r="A1116" s="125" t="s">
        <v>1760</v>
      </c>
      <c r="B1116" s="72" t="s">
        <v>1522</v>
      </c>
      <c r="C1116" s="72"/>
      <c r="D1116" s="98" t="s">
        <v>28</v>
      </c>
      <c r="E1116" s="98" t="s">
        <v>28</v>
      </c>
      <c r="F1116" s="126" t="s">
        <v>1761</v>
      </c>
      <c r="G1116" s="71" t="s">
        <v>67</v>
      </c>
      <c r="H1116" s="146">
        <v>5</v>
      </c>
      <c r="I1116" s="131"/>
      <c r="J1116" s="75">
        <f t="shared" si="114"/>
        <v>0</v>
      </c>
      <c r="K1116" s="76">
        <f t="shared" si="115"/>
        <v>0</v>
      </c>
    </row>
    <row r="1117" spans="1:11">
      <c r="A1117" s="125" t="s">
        <v>1762</v>
      </c>
      <c r="B1117" s="72" t="s">
        <v>1522</v>
      </c>
      <c r="C1117" s="72"/>
      <c r="D1117" s="98" t="s">
        <v>28</v>
      </c>
      <c r="E1117" s="98" t="s">
        <v>28</v>
      </c>
      <c r="F1117" s="126" t="s">
        <v>1763</v>
      </c>
      <c r="G1117" s="71" t="s">
        <v>49</v>
      </c>
      <c r="H1117" s="146">
        <v>3</v>
      </c>
      <c r="I1117" s="131"/>
      <c r="J1117" s="75">
        <f t="shared" si="114"/>
        <v>0</v>
      </c>
      <c r="K1117" s="76">
        <f t="shared" si="115"/>
        <v>0</v>
      </c>
    </row>
    <row r="1118" spans="1:11" ht="25.5">
      <c r="A1118" s="125" t="s">
        <v>1764</v>
      </c>
      <c r="B1118" s="72" t="s">
        <v>1522</v>
      </c>
      <c r="C1118" s="72"/>
      <c r="D1118" s="98" t="s">
        <v>28</v>
      </c>
      <c r="E1118" s="98" t="s">
        <v>28</v>
      </c>
      <c r="F1118" s="126" t="s">
        <v>1765</v>
      </c>
      <c r="G1118" s="71" t="s">
        <v>49</v>
      </c>
      <c r="H1118" s="146">
        <v>3</v>
      </c>
      <c r="I1118" s="131"/>
      <c r="J1118" s="75">
        <f t="shared" si="114"/>
        <v>0</v>
      </c>
      <c r="K1118" s="76">
        <f t="shared" si="115"/>
        <v>0</v>
      </c>
    </row>
    <row r="1119" spans="1:11">
      <c r="A1119" s="125" t="s">
        <v>1766</v>
      </c>
      <c r="B1119" s="72" t="s">
        <v>1522</v>
      </c>
      <c r="C1119" s="72"/>
      <c r="D1119" s="98" t="s">
        <v>28</v>
      </c>
      <c r="E1119" s="98" t="s">
        <v>28</v>
      </c>
      <c r="F1119" s="126" t="s">
        <v>1767</v>
      </c>
      <c r="G1119" s="71" t="s">
        <v>49</v>
      </c>
      <c r="H1119" s="146">
        <v>3</v>
      </c>
      <c r="I1119" s="131"/>
      <c r="J1119" s="75">
        <f t="shared" si="114"/>
        <v>0</v>
      </c>
      <c r="K1119" s="76">
        <f t="shared" si="115"/>
        <v>0</v>
      </c>
    </row>
    <row r="1120" spans="1:11" ht="25.5">
      <c r="A1120" s="125" t="s">
        <v>1768</v>
      </c>
      <c r="B1120" s="72" t="s">
        <v>1522</v>
      </c>
      <c r="C1120" s="72"/>
      <c r="D1120" s="98" t="s">
        <v>28</v>
      </c>
      <c r="E1120" s="98" t="s">
        <v>28</v>
      </c>
      <c r="F1120" s="126" t="s">
        <v>1769</v>
      </c>
      <c r="G1120" s="71" t="s">
        <v>67</v>
      </c>
      <c r="H1120" s="146">
        <v>5</v>
      </c>
      <c r="I1120" s="131"/>
      <c r="J1120" s="75">
        <f t="shared" si="114"/>
        <v>0</v>
      </c>
      <c r="K1120" s="76">
        <f t="shared" si="115"/>
        <v>0</v>
      </c>
    </row>
    <row r="1121" spans="1:11" ht="25.5">
      <c r="A1121" s="125" t="s">
        <v>1770</v>
      </c>
      <c r="B1121" s="72" t="s">
        <v>1522</v>
      </c>
      <c r="C1121" s="72"/>
      <c r="D1121" s="98" t="s">
        <v>28</v>
      </c>
      <c r="E1121" s="98" t="s">
        <v>28</v>
      </c>
      <c r="F1121" s="126" t="s">
        <v>1771</v>
      </c>
      <c r="G1121" s="71" t="s">
        <v>49</v>
      </c>
      <c r="H1121" s="146">
        <v>3</v>
      </c>
      <c r="I1121" s="131"/>
      <c r="J1121" s="75">
        <f t="shared" si="114"/>
        <v>0</v>
      </c>
      <c r="K1121" s="76">
        <f t="shared" si="115"/>
        <v>0</v>
      </c>
    </row>
    <row r="1122" spans="1:11" ht="25.5">
      <c r="A1122" s="125" t="s">
        <v>1772</v>
      </c>
      <c r="B1122" s="72" t="s">
        <v>1522</v>
      </c>
      <c r="C1122" s="72"/>
      <c r="D1122" s="98" t="s">
        <v>28</v>
      </c>
      <c r="E1122" s="98" t="s">
        <v>28</v>
      </c>
      <c r="F1122" s="126" t="s">
        <v>1773</v>
      </c>
      <c r="G1122" s="71" t="s">
        <v>49</v>
      </c>
      <c r="H1122" s="146">
        <v>5</v>
      </c>
      <c r="I1122" s="131"/>
      <c r="J1122" s="75">
        <f t="shared" si="114"/>
        <v>0</v>
      </c>
      <c r="K1122" s="76">
        <f t="shared" si="115"/>
        <v>0</v>
      </c>
    </row>
    <row r="1123" spans="1:11" ht="25.5">
      <c r="A1123" s="125" t="s">
        <v>1774</v>
      </c>
      <c r="B1123" s="72" t="s">
        <v>1522</v>
      </c>
      <c r="C1123" s="72"/>
      <c r="D1123" s="98" t="s">
        <v>28</v>
      </c>
      <c r="E1123" s="98" t="s">
        <v>28</v>
      </c>
      <c r="F1123" s="126" t="s">
        <v>1775</v>
      </c>
      <c r="G1123" s="71" t="s">
        <v>49</v>
      </c>
      <c r="H1123" s="146">
        <v>5</v>
      </c>
      <c r="I1123" s="131"/>
      <c r="J1123" s="75">
        <f t="shared" si="114"/>
        <v>0</v>
      </c>
      <c r="K1123" s="76">
        <f t="shared" si="115"/>
        <v>0</v>
      </c>
    </row>
    <row r="1124" spans="1:11">
      <c r="A1124" s="125" t="s">
        <v>1776</v>
      </c>
      <c r="B1124" s="72" t="s">
        <v>1522</v>
      </c>
      <c r="C1124" s="72"/>
      <c r="D1124" s="98" t="s">
        <v>28</v>
      </c>
      <c r="E1124" s="98" t="s">
        <v>28</v>
      </c>
      <c r="F1124" s="126" t="s">
        <v>1533</v>
      </c>
      <c r="G1124" s="71" t="s">
        <v>67</v>
      </c>
      <c r="H1124" s="146">
        <v>20</v>
      </c>
      <c r="I1124" s="131"/>
      <c r="J1124" s="75">
        <f t="shared" si="114"/>
        <v>0</v>
      </c>
      <c r="K1124" s="76">
        <f t="shared" si="115"/>
        <v>0</v>
      </c>
    </row>
    <row r="1125" spans="1:11">
      <c r="A1125" s="125" t="s">
        <v>1777</v>
      </c>
      <c r="B1125" s="72" t="s">
        <v>1522</v>
      </c>
      <c r="C1125" s="72"/>
      <c r="D1125" s="98" t="s">
        <v>28</v>
      </c>
      <c r="E1125" s="98" t="s">
        <v>28</v>
      </c>
      <c r="F1125" s="126" t="s">
        <v>1778</v>
      </c>
      <c r="G1125" s="71" t="s">
        <v>49</v>
      </c>
      <c r="H1125" s="146">
        <v>4</v>
      </c>
      <c r="I1125" s="131"/>
      <c r="J1125" s="75">
        <f t="shared" si="114"/>
        <v>0</v>
      </c>
      <c r="K1125" s="76">
        <f t="shared" si="115"/>
        <v>0</v>
      </c>
    </row>
    <row r="1126" spans="1:11" ht="25.5">
      <c r="A1126" s="125" t="s">
        <v>1779</v>
      </c>
      <c r="B1126" s="72" t="s">
        <v>1522</v>
      </c>
      <c r="C1126" s="72"/>
      <c r="D1126" s="98" t="s">
        <v>28</v>
      </c>
      <c r="E1126" s="98" t="s">
        <v>28</v>
      </c>
      <c r="F1126" s="126" t="s">
        <v>1780</v>
      </c>
      <c r="G1126" s="71" t="s">
        <v>49</v>
      </c>
      <c r="H1126" s="146">
        <v>4</v>
      </c>
      <c r="I1126" s="131"/>
      <c r="J1126" s="75">
        <f t="shared" si="114"/>
        <v>0</v>
      </c>
      <c r="K1126" s="76">
        <f t="shared" si="115"/>
        <v>0</v>
      </c>
    </row>
    <row r="1127" spans="1:11">
      <c r="A1127" s="125" t="s">
        <v>1781</v>
      </c>
      <c r="B1127" s="72" t="s">
        <v>1522</v>
      </c>
      <c r="C1127" s="72"/>
      <c r="D1127" s="98" t="s">
        <v>28</v>
      </c>
      <c r="E1127" s="98" t="s">
        <v>28</v>
      </c>
      <c r="F1127" s="126" t="s">
        <v>1732</v>
      </c>
      <c r="G1127" s="71" t="s">
        <v>67</v>
      </c>
      <c r="H1127" s="146">
        <v>200</v>
      </c>
      <c r="I1127" s="131"/>
      <c r="J1127" s="75">
        <f t="shared" si="114"/>
        <v>0</v>
      </c>
      <c r="K1127" s="76">
        <f t="shared" si="115"/>
        <v>0</v>
      </c>
    </row>
    <row r="1128" spans="1:11" ht="63.75">
      <c r="A1128" s="125" t="s">
        <v>1782</v>
      </c>
      <c r="B1128" s="72" t="s">
        <v>1522</v>
      </c>
      <c r="C1128" s="72"/>
      <c r="D1128" s="98" t="s">
        <v>28</v>
      </c>
      <c r="E1128" s="98" t="s">
        <v>28</v>
      </c>
      <c r="F1128" s="126" t="s">
        <v>1734</v>
      </c>
      <c r="G1128" s="71" t="s">
        <v>67</v>
      </c>
      <c r="H1128" s="146">
        <v>150</v>
      </c>
      <c r="I1128" s="131"/>
      <c r="J1128" s="75">
        <f t="shared" si="114"/>
        <v>0</v>
      </c>
      <c r="K1128" s="76">
        <f t="shared" si="115"/>
        <v>0</v>
      </c>
    </row>
    <row r="1129" spans="1:11" ht="63.75">
      <c r="A1129" s="125" t="s">
        <v>1783</v>
      </c>
      <c r="B1129" s="72" t="s">
        <v>1522</v>
      </c>
      <c r="C1129" s="72"/>
      <c r="D1129" s="98" t="s">
        <v>28</v>
      </c>
      <c r="E1129" s="98" t="s">
        <v>28</v>
      </c>
      <c r="F1129" s="126" t="s">
        <v>1736</v>
      </c>
      <c r="G1129" s="71" t="s">
        <v>67</v>
      </c>
      <c r="H1129" s="146">
        <v>200</v>
      </c>
      <c r="I1129" s="131"/>
      <c r="J1129" s="75">
        <f t="shared" si="114"/>
        <v>0</v>
      </c>
      <c r="K1129" s="76">
        <f t="shared" si="115"/>
        <v>0</v>
      </c>
    </row>
    <row r="1130" spans="1:11">
      <c r="A1130" s="125" t="s">
        <v>1784</v>
      </c>
      <c r="B1130" s="72" t="s">
        <v>1522</v>
      </c>
      <c r="C1130" s="72"/>
      <c r="D1130" s="98" t="s">
        <v>28</v>
      </c>
      <c r="E1130" s="98" t="s">
        <v>28</v>
      </c>
      <c r="F1130" s="126" t="s">
        <v>1785</v>
      </c>
      <c r="G1130" s="71" t="s">
        <v>67</v>
      </c>
      <c r="H1130" s="146">
        <v>150</v>
      </c>
      <c r="I1130" s="131"/>
      <c r="J1130" s="75">
        <f t="shared" si="114"/>
        <v>0</v>
      </c>
      <c r="K1130" s="76">
        <f t="shared" si="115"/>
        <v>0</v>
      </c>
    </row>
    <row r="1131" spans="1:11" ht="25.5">
      <c r="A1131" s="125" t="s">
        <v>1786</v>
      </c>
      <c r="B1131" s="72" t="s">
        <v>1522</v>
      </c>
      <c r="C1131" s="72"/>
      <c r="D1131" s="98" t="s">
        <v>28</v>
      </c>
      <c r="E1131" s="98" t="s">
        <v>28</v>
      </c>
      <c r="F1131" s="126" t="s">
        <v>1787</v>
      </c>
      <c r="G1131" s="71" t="s">
        <v>67</v>
      </c>
      <c r="H1131" s="146">
        <v>20</v>
      </c>
      <c r="I1131" s="131"/>
      <c r="J1131" s="75">
        <f t="shared" si="114"/>
        <v>0</v>
      </c>
      <c r="K1131" s="76">
        <f t="shared" si="115"/>
        <v>0</v>
      </c>
    </row>
    <row r="1132" spans="1:11" ht="25.5">
      <c r="A1132" s="125" t="s">
        <v>1788</v>
      </c>
      <c r="B1132" s="72" t="s">
        <v>1522</v>
      </c>
      <c r="C1132" s="72"/>
      <c r="D1132" s="98" t="s">
        <v>28</v>
      </c>
      <c r="E1132" s="98" t="s">
        <v>28</v>
      </c>
      <c r="F1132" s="126" t="s">
        <v>1789</v>
      </c>
      <c r="G1132" s="71" t="s">
        <v>49</v>
      </c>
      <c r="H1132" s="146">
        <v>2</v>
      </c>
      <c r="I1132" s="131"/>
      <c r="J1132" s="75">
        <f t="shared" si="114"/>
        <v>0</v>
      </c>
      <c r="K1132" s="76">
        <f t="shared" si="115"/>
        <v>0</v>
      </c>
    </row>
    <row r="1133" spans="1:11" ht="25.5">
      <c r="A1133" s="125" t="s">
        <v>1790</v>
      </c>
      <c r="B1133" s="72" t="s">
        <v>1522</v>
      </c>
      <c r="C1133" s="72"/>
      <c r="D1133" s="98" t="s">
        <v>28</v>
      </c>
      <c r="E1133" s="98" t="s">
        <v>28</v>
      </c>
      <c r="F1133" s="126" t="s">
        <v>1791</v>
      </c>
      <c r="G1133" s="71" t="s">
        <v>49</v>
      </c>
      <c r="H1133" s="146">
        <v>2</v>
      </c>
      <c r="I1133" s="131"/>
      <c r="J1133" s="75">
        <f t="shared" si="114"/>
        <v>0</v>
      </c>
      <c r="K1133" s="76">
        <f t="shared" si="115"/>
        <v>0</v>
      </c>
    </row>
    <row r="1134" spans="1:11">
      <c r="A1134" s="243" t="s">
        <v>17</v>
      </c>
      <c r="B1134" s="244"/>
      <c r="C1134" s="245"/>
      <c r="D1134" s="244"/>
      <c r="E1134" s="244"/>
      <c r="F1134" s="246" t="s">
        <v>1792</v>
      </c>
      <c r="G1134" s="244"/>
      <c r="H1134" s="247" t="s">
        <v>110</v>
      </c>
      <c r="I1134" s="248"/>
      <c r="J1134" s="249"/>
      <c r="K1134" s="250">
        <f>SUBTOTAL(9,K1135:K1430)</f>
        <v>0</v>
      </c>
    </row>
    <row r="1135" spans="1:11">
      <c r="A1135" s="222" t="s">
        <v>1793</v>
      </c>
      <c r="B1135" s="223"/>
      <c r="C1135" s="224"/>
      <c r="D1135" s="223"/>
      <c r="E1135" s="223"/>
      <c r="F1135" s="225" t="s">
        <v>1794</v>
      </c>
      <c r="G1135" s="223"/>
      <c r="H1135" s="226" t="s">
        <v>110</v>
      </c>
      <c r="I1135" s="227"/>
      <c r="J1135" s="228"/>
      <c r="K1135" s="229">
        <f>SUBTOTAL(9,K1136:K1179)</f>
        <v>0</v>
      </c>
    </row>
    <row r="1136" spans="1:11" ht="25.5">
      <c r="A1136" s="125" t="s">
        <v>1795</v>
      </c>
      <c r="B1136" s="71" t="s">
        <v>62</v>
      </c>
      <c r="C1136" s="129"/>
      <c r="D1136" s="71" t="s">
        <v>28</v>
      </c>
      <c r="E1136" s="71" t="s">
        <v>30</v>
      </c>
      <c r="F1136" s="126" t="s">
        <v>1796</v>
      </c>
      <c r="G1136" s="71" t="s">
        <v>49</v>
      </c>
      <c r="H1136" s="146">
        <v>1</v>
      </c>
      <c r="I1136" s="187"/>
      <c r="J1136" s="75">
        <f t="shared" ref="J1136:J1199" si="116">ROUND(I1136*$K$3,2)+I1136</f>
        <v>0</v>
      </c>
      <c r="K1136" s="76">
        <f>ROUND(H1136*J1136,2)</f>
        <v>0</v>
      </c>
    </row>
    <row r="1137" spans="1:11">
      <c r="A1137" s="125" t="s">
        <v>1797</v>
      </c>
      <c r="B1137" s="98" t="s">
        <v>335</v>
      </c>
      <c r="C1137" s="98"/>
      <c r="D1137" s="71" t="s">
        <v>28</v>
      </c>
      <c r="E1137" s="71" t="s">
        <v>30</v>
      </c>
      <c r="F1137" s="126" t="s">
        <v>1798</v>
      </c>
      <c r="G1137" s="71" t="s">
        <v>49</v>
      </c>
      <c r="H1137" s="146">
        <v>8</v>
      </c>
      <c r="I1137" s="191"/>
      <c r="J1137" s="75">
        <f t="shared" si="116"/>
        <v>0</v>
      </c>
      <c r="K1137" s="76">
        <f t="shared" ref="K1137:K1178" si="117">ROUND(H1137*J1137,2)</f>
        <v>0</v>
      </c>
    </row>
    <row r="1138" spans="1:11" ht="25.5">
      <c r="A1138" s="125" t="s">
        <v>1799</v>
      </c>
      <c r="B1138" s="98" t="s">
        <v>335</v>
      </c>
      <c r="C1138" s="98"/>
      <c r="D1138" s="71" t="s">
        <v>28</v>
      </c>
      <c r="E1138" s="71" t="s">
        <v>30</v>
      </c>
      <c r="F1138" s="126" t="s">
        <v>1800</v>
      </c>
      <c r="G1138" s="71" t="s">
        <v>49</v>
      </c>
      <c r="H1138" s="146">
        <v>3</v>
      </c>
      <c r="I1138" s="191"/>
      <c r="J1138" s="75">
        <f t="shared" si="116"/>
        <v>0</v>
      </c>
      <c r="K1138" s="76">
        <f t="shared" si="117"/>
        <v>0</v>
      </c>
    </row>
    <row r="1139" spans="1:11">
      <c r="A1139" s="125" t="s">
        <v>1801</v>
      </c>
      <c r="B1139" s="98" t="s">
        <v>335</v>
      </c>
      <c r="C1139" s="98"/>
      <c r="D1139" s="71" t="s">
        <v>28</v>
      </c>
      <c r="E1139" s="71" t="s">
        <v>30</v>
      </c>
      <c r="F1139" s="126" t="s">
        <v>1802</v>
      </c>
      <c r="G1139" s="71" t="s">
        <v>49</v>
      </c>
      <c r="H1139" s="146">
        <v>3</v>
      </c>
      <c r="I1139" s="191"/>
      <c r="J1139" s="75">
        <f t="shared" si="116"/>
        <v>0</v>
      </c>
      <c r="K1139" s="76">
        <f t="shared" si="117"/>
        <v>0</v>
      </c>
    </row>
    <row r="1140" spans="1:11">
      <c r="A1140" s="125" t="s">
        <v>1803</v>
      </c>
      <c r="B1140" s="98" t="s">
        <v>335</v>
      </c>
      <c r="C1140" s="98"/>
      <c r="D1140" s="71" t="s">
        <v>28</v>
      </c>
      <c r="E1140" s="71" t="s">
        <v>30</v>
      </c>
      <c r="F1140" s="126" t="s">
        <v>1804</v>
      </c>
      <c r="G1140" s="71" t="s">
        <v>49</v>
      </c>
      <c r="H1140" s="146">
        <v>9</v>
      </c>
      <c r="I1140" s="191"/>
      <c r="J1140" s="75">
        <f t="shared" si="116"/>
        <v>0</v>
      </c>
      <c r="K1140" s="76">
        <f t="shared" si="117"/>
        <v>0</v>
      </c>
    </row>
    <row r="1141" spans="1:11" ht="25.5">
      <c r="A1141" s="125" t="s">
        <v>1805</v>
      </c>
      <c r="B1141" s="71" t="s">
        <v>62</v>
      </c>
      <c r="C1141" s="130"/>
      <c r="D1141" s="71" t="s">
        <v>28</v>
      </c>
      <c r="E1141" s="71" t="s">
        <v>30</v>
      </c>
      <c r="F1141" s="126" t="s">
        <v>1806</v>
      </c>
      <c r="G1141" s="71" t="s">
        <v>49</v>
      </c>
      <c r="H1141" s="146">
        <v>9</v>
      </c>
      <c r="I1141" s="187"/>
      <c r="J1141" s="75">
        <f t="shared" si="116"/>
        <v>0</v>
      </c>
      <c r="K1141" s="76">
        <f t="shared" si="117"/>
        <v>0</v>
      </c>
    </row>
    <row r="1142" spans="1:11" ht="25.5">
      <c r="A1142" s="125" t="s">
        <v>1807</v>
      </c>
      <c r="B1142" s="71" t="s">
        <v>62</v>
      </c>
      <c r="C1142" s="130"/>
      <c r="D1142" s="71" t="s">
        <v>28</v>
      </c>
      <c r="E1142" s="71" t="s">
        <v>30</v>
      </c>
      <c r="F1142" s="126" t="s">
        <v>1808</v>
      </c>
      <c r="G1142" s="71" t="s">
        <v>49</v>
      </c>
      <c r="H1142" s="146">
        <v>9</v>
      </c>
      <c r="I1142" s="187"/>
      <c r="J1142" s="75">
        <f t="shared" si="116"/>
        <v>0</v>
      </c>
      <c r="K1142" s="76">
        <f t="shared" si="117"/>
        <v>0</v>
      </c>
    </row>
    <row r="1143" spans="1:11">
      <c r="A1143" s="125" t="s">
        <v>1809</v>
      </c>
      <c r="B1143" s="98" t="s">
        <v>335</v>
      </c>
      <c r="C1143" s="98"/>
      <c r="D1143" s="71" t="s">
        <v>28</v>
      </c>
      <c r="E1143" s="71" t="s">
        <v>30</v>
      </c>
      <c r="F1143" s="126" t="s">
        <v>1810</v>
      </c>
      <c r="G1143" s="71" t="s">
        <v>49</v>
      </c>
      <c r="H1143" s="146">
        <v>12</v>
      </c>
      <c r="I1143" s="191"/>
      <c r="J1143" s="75">
        <f t="shared" si="116"/>
        <v>0</v>
      </c>
      <c r="K1143" s="76">
        <f t="shared" si="117"/>
        <v>0</v>
      </c>
    </row>
    <row r="1144" spans="1:11" ht="25.5">
      <c r="A1144" s="125" t="s">
        <v>1811</v>
      </c>
      <c r="B1144" s="71" t="s">
        <v>62</v>
      </c>
      <c r="C1144" s="130"/>
      <c r="D1144" s="71" t="s">
        <v>28</v>
      </c>
      <c r="E1144" s="71" t="s">
        <v>30</v>
      </c>
      <c r="F1144" s="126" t="s">
        <v>1812</v>
      </c>
      <c r="G1144" s="71" t="s">
        <v>49</v>
      </c>
      <c r="H1144" s="146">
        <v>3</v>
      </c>
      <c r="I1144" s="187"/>
      <c r="J1144" s="75">
        <f t="shared" si="116"/>
        <v>0</v>
      </c>
      <c r="K1144" s="76">
        <f t="shared" si="117"/>
        <v>0</v>
      </c>
    </row>
    <row r="1145" spans="1:11" ht="25.5">
      <c r="A1145" s="125" t="s">
        <v>1813</v>
      </c>
      <c r="B1145" s="71" t="s">
        <v>62</v>
      </c>
      <c r="C1145" s="130"/>
      <c r="D1145" s="71" t="s">
        <v>28</v>
      </c>
      <c r="E1145" s="71" t="s">
        <v>30</v>
      </c>
      <c r="F1145" s="126" t="s">
        <v>1812</v>
      </c>
      <c r="G1145" s="71" t="s">
        <v>49</v>
      </c>
      <c r="H1145" s="146">
        <v>13</v>
      </c>
      <c r="I1145" s="187"/>
      <c r="J1145" s="75">
        <f t="shared" si="116"/>
        <v>0</v>
      </c>
      <c r="K1145" s="76">
        <f t="shared" si="117"/>
        <v>0</v>
      </c>
    </row>
    <row r="1146" spans="1:11">
      <c r="A1146" s="125" t="s">
        <v>1814</v>
      </c>
      <c r="B1146" s="98" t="s">
        <v>335</v>
      </c>
      <c r="C1146" s="98"/>
      <c r="D1146" s="71" t="s">
        <v>28</v>
      </c>
      <c r="E1146" s="71" t="s">
        <v>30</v>
      </c>
      <c r="F1146" s="126" t="s">
        <v>1815</v>
      </c>
      <c r="G1146" s="71" t="s">
        <v>49</v>
      </c>
      <c r="H1146" s="146">
        <v>3</v>
      </c>
      <c r="I1146" s="191"/>
      <c r="J1146" s="75">
        <f t="shared" si="116"/>
        <v>0</v>
      </c>
      <c r="K1146" s="76">
        <f t="shared" si="117"/>
        <v>0</v>
      </c>
    </row>
    <row r="1147" spans="1:11" ht="38.25">
      <c r="A1147" s="125" t="s">
        <v>1816</v>
      </c>
      <c r="B1147" s="71" t="s">
        <v>62</v>
      </c>
      <c r="C1147" s="130"/>
      <c r="D1147" s="71" t="s">
        <v>28</v>
      </c>
      <c r="E1147" s="71" t="s">
        <v>30</v>
      </c>
      <c r="F1147" s="126" t="s">
        <v>1817</v>
      </c>
      <c r="G1147" s="71" t="s">
        <v>49</v>
      </c>
      <c r="H1147" s="146">
        <v>3</v>
      </c>
      <c r="I1147" s="187"/>
      <c r="J1147" s="75">
        <f t="shared" si="116"/>
        <v>0</v>
      </c>
      <c r="K1147" s="76">
        <f t="shared" si="117"/>
        <v>0</v>
      </c>
    </row>
    <row r="1148" spans="1:11">
      <c r="A1148" s="125" t="s">
        <v>1818</v>
      </c>
      <c r="B1148" s="71" t="s">
        <v>62</v>
      </c>
      <c r="C1148" s="130"/>
      <c r="D1148" s="71" t="s">
        <v>28</v>
      </c>
      <c r="E1148" s="71" t="s">
        <v>30</v>
      </c>
      <c r="F1148" s="126" t="s">
        <v>1549</v>
      </c>
      <c r="G1148" s="98" t="s">
        <v>67</v>
      </c>
      <c r="H1148" s="146">
        <v>8</v>
      </c>
      <c r="I1148" s="187"/>
      <c r="J1148" s="75">
        <f t="shared" si="116"/>
        <v>0</v>
      </c>
      <c r="K1148" s="76">
        <f t="shared" si="117"/>
        <v>0</v>
      </c>
    </row>
    <row r="1149" spans="1:11">
      <c r="A1149" s="125" t="s">
        <v>1819</v>
      </c>
      <c r="B1149" s="71" t="s">
        <v>62</v>
      </c>
      <c r="C1149" s="130"/>
      <c r="D1149" s="71" t="s">
        <v>28</v>
      </c>
      <c r="E1149" s="71" t="s">
        <v>30</v>
      </c>
      <c r="F1149" s="126" t="s">
        <v>1664</v>
      </c>
      <c r="G1149" s="98" t="s">
        <v>67</v>
      </c>
      <c r="H1149" s="146">
        <v>10</v>
      </c>
      <c r="I1149" s="187"/>
      <c r="J1149" s="75">
        <f t="shared" si="116"/>
        <v>0</v>
      </c>
      <c r="K1149" s="76">
        <f t="shared" si="117"/>
        <v>0</v>
      </c>
    </row>
    <row r="1150" spans="1:11" ht="25.5">
      <c r="A1150" s="125" t="s">
        <v>1820</v>
      </c>
      <c r="B1150" s="71" t="s">
        <v>335</v>
      </c>
      <c r="C1150" s="98"/>
      <c r="D1150" s="71" t="s">
        <v>28</v>
      </c>
      <c r="E1150" s="71" t="s">
        <v>30</v>
      </c>
      <c r="F1150" s="126" t="s">
        <v>1821</v>
      </c>
      <c r="G1150" s="71" t="s">
        <v>49</v>
      </c>
      <c r="H1150" s="146">
        <v>8</v>
      </c>
      <c r="I1150" s="187"/>
      <c r="J1150" s="75">
        <f t="shared" si="116"/>
        <v>0</v>
      </c>
      <c r="K1150" s="76">
        <f t="shared" si="117"/>
        <v>0</v>
      </c>
    </row>
    <row r="1151" spans="1:11">
      <c r="A1151" s="125" t="s">
        <v>1822</v>
      </c>
      <c r="B1151" s="98" t="s">
        <v>335</v>
      </c>
      <c r="C1151" s="98"/>
      <c r="D1151" s="71" t="s">
        <v>28</v>
      </c>
      <c r="E1151" s="71" t="s">
        <v>30</v>
      </c>
      <c r="F1151" s="126" t="s">
        <v>1823</v>
      </c>
      <c r="G1151" s="98" t="s">
        <v>67</v>
      </c>
      <c r="H1151" s="146">
        <v>8</v>
      </c>
      <c r="I1151" s="191"/>
      <c r="J1151" s="75">
        <f t="shared" si="116"/>
        <v>0</v>
      </c>
      <c r="K1151" s="76">
        <f t="shared" si="117"/>
        <v>0</v>
      </c>
    </row>
    <row r="1152" spans="1:11">
      <c r="A1152" s="125" t="s">
        <v>1824</v>
      </c>
      <c r="B1152" s="98" t="s">
        <v>335</v>
      </c>
      <c r="C1152" s="98"/>
      <c r="D1152" s="71" t="s">
        <v>28</v>
      </c>
      <c r="E1152" s="71" t="s">
        <v>30</v>
      </c>
      <c r="F1152" s="126" t="s">
        <v>1825</v>
      </c>
      <c r="G1152" s="71" t="s">
        <v>49</v>
      </c>
      <c r="H1152" s="146">
        <v>4</v>
      </c>
      <c r="I1152" s="191"/>
      <c r="J1152" s="75">
        <f t="shared" si="116"/>
        <v>0</v>
      </c>
      <c r="K1152" s="76">
        <f t="shared" si="117"/>
        <v>0</v>
      </c>
    </row>
    <row r="1153" spans="1:11">
      <c r="A1153" s="125" t="s">
        <v>1826</v>
      </c>
      <c r="B1153" s="98" t="s">
        <v>335</v>
      </c>
      <c r="C1153" s="98"/>
      <c r="D1153" s="71" t="s">
        <v>28</v>
      </c>
      <c r="E1153" s="71" t="s">
        <v>30</v>
      </c>
      <c r="F1153" s="126" t="s">
        <v>1827</v>
      </c>
      <c r="G1153" s="71" t="s">
        <v>49</v>
      </c>
      <c r="H1153" s="146">
        <v>1</v>
      </c>
      <c r="I1153" s="191"/>
      <c r="J1153" s="75">
        <f t="shared" si="116"/>
        <v>0</v>
      </c>
      <c r="K1153" s="76">
        <f t="shared" si="117"/>
        <v>0</v>
      </c>
    </row>
    <row r="1154" spans="1:11">
      <c r="A1154" s="125" t="s">
        <v>1828</v>
      </c>
      <c r="B1154" s="98" t="s">
        <v>335</v>
      </c>
      <c r="C1154" s="98"/>
      <c r="D1154" s="71" t="s">
        <v>28</v>
      </c>
      <c r="E1154" s="71" t="s">
        <v>30</v>
      </c>
      <c r="F1154" s="126" t="s">
        <v>1829</v>
      </c>
      <c r="G1154" s="71" t="s">
        <v>49</v>
      </c>
      <c r="H1154" s="146">
        <v>1</v>
      </c>
      <c r="I1154" s="191"/>
      <c r="J1154" s="75">
        <f t="shared" si="116"/>
        <v>0</v>
      </c>
      <c r="K1154" s="76">
        <f t="shared" si="117"/>
        <v>0</v>
      </c>
    </row>
    <row r="1155" spans="1:11" ht="25.5">
      <c r="A1155" s="125" t="s">
        <v>1830</v>
      </c>
      <c r="B1155" s="71" t="s">
        <v>62</v>
      </c>
      <c r="C1155" s="129"/>
      <c r="D1155" s="71" t="s">
        <v>28</v>
      </c>
      <c r="E1155" s="71" t="s">
        <v>30</v>
      </c>
      <c r="F1155" s="126" t="s">
        <v>1498</v>
      </c>
      <c r="G1155" s="98" t="s">
        <v>67</v>
      </c>
      <c r="H1155" s="146">
        <v>27</v>
      </c>
      <c r="I1155" s="187"/>
      <c r="J1155" s="75">
        <f t="shared" si="116"/>
        <v>0</v>
      </c>
      <c r="K1155" s="76">
        <f t="shared" si="117"/>
        <v>0</v>
      </c>
    </row>
    <row r="1156" spans="1:11" ht="25.5">
      <c r="A1156" s="125" t="s">
        <v>1831</v>
      </c>
      <c r="B1156" s="71" t="s">
        <v>62</v>
      </c>
      <c r="C1156" s="130"/>
      <c r="D1156" s="71" t="s">
        <v>28</v>
      </c>
      <c r="E1156" s="71" t="s">
        <v>30</v>
      </c>
      <c r="F1156" s="126" t="s">
        <v>1500</v>
      </c>
      <c r="G1156" s="71" t="s">
        <v>49</v>
      </c>
      <c r="H1156" s="146">
        <v>3</v>
      </c>
      <c r="I1156" s="187"/>
      <c r="J1156" s="75">
        <f t="shared" si="116"/>
        <v>0</v>
      </c>
      <c r="K1156" s="76">
        <f t="shared" si="117"/>
        <v>0</v>
      </c>
    </row>
    <row r="1157" spans="1:11" ht="25.5">
      <c r="A1157" s="125" t="s">
        <v>1832</v>
      </c>
      <c r="B1157" s="71" t="s">
        <v>62</v>
      </c>
      <c r="C1157" s="130"/>
      <c r="D1157" s="71" t="s">
        <v>28</v>
      </c>
      <c r="E1157" s="71" t="s">
        <v>30</v>
      </c>
      <c r="F1157" s="126" t="s">
        <v>1502</v>
      </c>
      <c r="G1157" s="71" t="s">
        <v>49</v>
      </c>
      <c r="H1157" s="146">
        <v>1</v>
      </c>
      <c r="I1157" s="187"/>
      <c r="J1157" s="75">
        <f t="shared" si="116"/>
        <v>0</v>
      </c>
      <c r="K1157" s="76">
        <f t="shared" si="117"/>
        <v>0</v>
      </c>
    </row>
    <row r="1158" spans="1:11">
      <c r="A1158" s="125" t="s">
        <v>1833</v>
      </c>
      <c r="B1158" s="98" t="s">
        <v>335</v>
      </c>
      <c r="C1158" s="98"/>
      <c r="D1158" s="71" t="s">
        <v>28</v>
      </c>
      <c r="E1158" s="71" t="s">
        <v>30</v>
      </c>
      <c r="F1158" s="126" t="s">
        <v>1834</v>
      </c>
      <c r="G1158" s="71" t="s">
        <v>49</v>
      </c>
      <c r="H1158" s="146">
        <v>1</v>
      </c>
      <c r="I1158" s="191"/>
      <c r="J1158" s="75">
        <f t="shared" si="116"/>
        <v>0</v>
      </c>
      <c r="K1158" s="76">
        <f t="shared" si="117"/>
        <v>0</v>
      </c>
    </row>
    <row r="1159" spans="1:11">
      <c r="A1159" s="125" t="s">
        <v>1835</v>
      </c>
      <c r="B1159" s="71" t="s">
        <v>62</v>
      </c>
      <c r="C1159" s="129"/>
      <c r="D1159" s="71" t="s">
        <v>28</v>
      </c>
      <c r="E1159" s="71" t="s">
        <v>30</v>
      </c>
      <c r="F1159" s="126" t="s">
        <v>1836</v>
      </c>
      <c r="G1159" s="98" t="s">
        <v>67</v>
      </c>
      <c r="H1159" s="146">
        <v>12</v>
      </c>
      <c r="I1159" s="187"/>
      <c r="J1159" s="75">
        <f t="shared" si="116"/>
        <v>0</v>
      </c>
      <c r="K1159" s="76">
        <f t="shared" si="117"/>
        <v>0</v>
      </c>
    </row>
    <row r="1160" spans="1:11">
      <c r="A1160" s="125" t="s">
        <v>1837</v>
      </c>
      <c r="B1160" s="71" t="s">
        <v>62</v>
      </c>
      <c r="C1160" s="130"/>
      <c r="D1160" s="71" t="s">
        <v>28</v>
      </c>
      <c r="E1160" s="71" t="s">
        <v>30</v>
      </c>
      <c r="F1160" s="126" t="s">
        <v>1838</v>
      </c>
      <c r="G1160" s="71" t="s">
        <v>49</v>
      </c>
      <c r="H1160" s="146">
        <v>4</v>
      </c>
      <c r="I1160" s="187"/>
      <c r="J1160" s="75">
        <f t="shared" si="116"/>
        <v>0</v>
      </c>
      <c r="K1160" s="76">
        <f t="shared" si="117"/>
        <v>0</v>
      </c>
    </row>
    <row r="1161" spans="1:11" ht="25.5">
      <c r="A1161" s="125" t="s">
        <v>1839</v>
      </c>
      <c r="B1161" s="71" t="s">
        <v>62</v>
      </c>
      <c r="C1161" s="130"/>
      <c r="D1161" s="71" t="s">
        <v>28</v>
      </c>
      <c r="E1161" s="71" t="s">
        <v>30</v>
      </c>
      <c r="F1161" s="126" t="s">
        <v>1840</v>
      </c>
      <c r="G1161" s="71" t="s">
        <v>49</v>
      </c>
      <c r="H1161" s="146">
        <v>2</v>
      </c>
      <c r="I1161" s="187"/>
      <c r="J1161" s="75">
        <f t="shared" si="116"/>
        <v>0</v>
      </c>
      <c r="K1161" s="76">
        <f t="shared" si="117"/>
        <v>0</v>
      </c>
    </row>
    <row r="1162" spans="1:11">
      <c r="A1162" s="125" t="s">
        <v>1841</v>
      </c>
      <c r="B1162" s="98" t="s">
        <v>335</v>
      </c>
      <c r="C1162" s="98"/>
      <c r="D1162" s="71" t="s">
        <v>28</v>
      </c>
      <c r="E1162" s="71" t="s">
        <v>30</v>
      </c>
      <c r="F1162" s="126" t="s">
        <v>1842</v>
      </c>
      <c r="G1162" s="71" t="s">
        <v>49</v>
      </c>
      <c r="H1162" s="146">
        <v>2</v>
      </c>
      <c r="I1162" s="191"/>
      <c r="J1162" s="75">
        <f t="shared" si="116"/>
        <v>0</v>
      </c>
      <c r="K1162" s="76">
        <f t="shared" si="117"/>
        <v>0</v>
      </c>
    </row>
    <row r="1163" spans="1:11" ht="38.25">
      <c r="A1163" s="125" t="s">
        <v>1843</v>
      </c>
      <c r="B1163" s="71" t="s">
        <v>62</v>
      </c>
      <c r="C1163" s="130"/>
      <c r="D1163" s="71" t="s">
        <v>28</v>
      </c>
      <c r="E1163" s="71" t="s">
        <v>30</v>
      </c>
      <c r="F1163" s="126" t="s">
        <v>1844</v>
      </c>
      <c r="G1163" s="71" t="s">
        <v>49</v>
      </c>
      <c r="H1163" s="146">
        <v>4</v>
      </c>
      <c r="I1163" s="187"/>
      <c r="J1163" s="75">
        <f t="shared" si="116"/>
        <v>0</v>
      </c>
      <c r="K1163" s="76">
        <f t="shared" si="117"/>
        <v>0</v>
      </c>
    </row>
    <row r="1164" spans="1:11" ht="51">
      <c r="A1164" s="125" t="s">
        <v>1845</v>
      </c>
      <c r="B1164" s="71" t="s">
        <v>62</v>
      </c>
      <c r="C1164" s="129"/>
      <c r="D1164" s="71" t="s">
        <v>28</v>
      </c>
      <c r="E1164" s="71" t="s">
        <v>30</v>
      </c>
      <c r="F1164" s="126" t="s">
        <v>1846</v>
      </c>
      <c r="G1164" s="98" t="s">
        <v>67</v>
      </c>
      <c r="H1164" s="146">
        <v>80</v>
      </c>
      <c r="I1164" s="187"/>
      <c r="J1164" s="75">
        <f t="shared" si="116"/>
        <v>0</v>
      </c>
      <c r="K1164" s="76">
        <f t="shared" si="117"/>
        <v>0</v>
      </c>
    </row>
    <row r="1165" spans="1:11" ht="25.5">
      <c r="A1165" s="125" t="s">
        <v>1847</v>
      </c>
      <c r="B1165" s="71" t="s">
        <v>62</v>
      </c>
      <c r="C1165" s="129"/>
      <c r="D1165" s="71" t="s">
        <v>28</v>
      </c>
      <c r="E1165" s="71" t="s">
        <v>30</v>
      </c>
      <c r="F1165" s="126" t="s">
        <v>1848</v>
      </c>
      <c r="G1165" s="71" t="s">
        <v>49</v>
      </c>
      <c r="H1165" s="146">
        <v>2</v>
      </c>
      <c r="I1165" s="187"/>
      <c r="J1165" s="75">
        <f t="shared" si="116"/>
        <v>0</v>
      </c>
      <c r="K1165" s="76">
        <f t="shared" si="117"/>
        <v>0</v>
      </c>
    </row>
    <row r="1166" spans="1:11" ht="25.5">
      <c r="A1166" s="125" t="s">
        <v>1849</v>
      </c>
      <c r="B1166" s="71" t="s">
        <v>62</v>
      </c>
      <c r="C1166" s="129"/>
      <c r="D1166" s="71" t="s">
        <v>28</v>
      </c>
      <c r="E1166" s="71" t="s">
        <v>30</v>
      </c>
      <c r="F1166" s="126" t="s">
        <v>1850</v>
      </c>
      <c r="G1166" s="71" t="s">
        <v>49</v>
      </c>
      <c r="H1166" s="146">
        <v>2</v>
      </c>
      <c r="I1166" s="187"/>
      <c r="J1166" s="75">
        <f>ROUND(I1166*$K$3,2)+I1166</f>
        <v>0</v>
      </c>
      <c r="K1166" s="76">
        <f>ROUND(H1166*J1166,2)</f>
        <v>0</v>
      </c>
    </row>
    <row r="1167" spans="1:11" ht="25.5">
      <c r="A1167" s="125" t="s">
        <v>1851</v>
      </c>
      <c r="B1167" s="71" t="s">
        <v>62</v>
      </c>
      <c r="C1167" s="129"/>
      <c r="D1167" s="71" t="s">
        <v>28</v>
      </c>
      <c r="E1167" s="71" t="s">
        <v>30</v>
      </c>
      <c r="F1167" s="126" t="s">
        <v>1852</v>
      </c>
      <c r="G1167" s="71" t="s">
        <v>49</v>
      </c>
      <c r="H1167" s="146">
        <v>16</v>
      </c>
      <c r="I1167" s="187"/>
      <c r="J1167" s="75">
        <f t="shared" si="116"/>
        <v>0</v>
      </c>
      <c r="K1167" s="76">
        <f t="shared" si="117"/>
        <v>0</v>
      </c>
    </row>
    <row r="1168" spans="1:11" ht="76.5">
      <c r="A1168" s="125" t="s">
        <v>1853</v>
      </c>
      <c r="B1168" s="98" t="s">
        <v>335</v>
      </c>
      <c r="C1168" s="98"/>
      <c r="D1168" s="71" t="s">
        <v>28</v>
      </c>
      <c r="E1168" s="71" t="s">
        <v>30</v>
      </c>
      <c r="F1168" s="126" t="s">
        <v>1854</v>
      </c>
      <c r="G1168" s="71" t="s">
        <v>49</v>
      </c>
      <c r="H1168" s="146">
        <v>1</v>
      </c>
      <c r="I1168" s="191"/>
      <c r="J1168" s="75">
        <f t="shared" si="116"/>
        <v>0</v>
      </c>
      <c r="K1168" s="76">
        <f t="shared" si="117"/>
        <v>0</v>
      </c>
    </row>
    <row r="1169" spans="1:11" ht="76.5">
      <c r="A1169" s="125" t="s">
        <v>1855</v>
      </c>
      <c r="B1169" s="98" t="s">
        <v>335</v>
      </c>
      <c r="C1169" s="98"/>
      <c r="D1169" s="71" t="s">
        <v>28</v>
      </c>
      <c r="E1169" s="71" t="s">
        <v>30</v>
      </c>
      <c r="F1169" s="126" t="s">
        <v>1856</v>
      </c>
      <c r="G1169" s="71" t="s">
        <v>49</v>
      </c>
      <c r="H1169" s="146">
        <v>1</v>
      </c>
      <c r="I1169" s="191"/>
      <c r="J1169" s="75">
        <f t="shared" si="116"/>
        <v>0</v>
      </c>
      <c r="K1169" s="76">
        <f t="shared" si="117"/>
        <v>0</v>
      </c>
    </row>
    <row r="1170" spans="1:11" ht="25.5">
      <c r="A1170" s="125" t="s">
        <v>1857</v>
      </c>
      <c r="B1170" s="71" t="s">
        <v>335</v>
      </c>
      <c r="C1170" s="129"/>
      <c r="D1170" s="71" t="s">
        <v>28</v>
      </c>
      <c r="E1170" s="71" t="s">
        <v>30</v>
      </c>
      <c r="F1170" s="126" t="s">
        <v>1858</v>
      </c>
      <c r="G1170" s="98" t="s">
        <v>67</v>
      </c>
      <c r="H1170" s="146">
        <v>9</v>
      </c>
      <c r="I1170" s="187"/>
      <c r="J1170" s="75">
        <f t="shared" si="116"/>
        <v>0</v>
      </c>
      <c r="K1170" s="76">
        <f t="shared" si="117"/>
        <v>0</v>
      </c>
    </row>
    <row r="1171" spans="1:11" ht="25.5">
      <c r="A1171" s="125" t="s">
        <v>1859</v>
      </c>
      <c r="B1171" s="71" t="s">
        <v>62</v>
      </c>
      <c r="C1171" s="129"/>
      <c r="D1171" s="71" t="s">
        <v>28</v>
      </c>
      <c r="E1171" s="71" t="s">
        <v>30</v>
      </c>
      <c r="F1171" s="126" t="s">
        <v>1860</v>
      </c>
      <c r="G1171" s="71" t="s">
        <v>49</v>
      </c>
      <c r="H1171" s="146">
        <v>3</v>
      </c>
      <c r="I1171" s="187"/>
      <c r="J1171" s="75">
        <f t="shared" si="116"/>
        <v>0</v>
      </c>
      <c r="K1171" s="76">
        <f t="shared" si="117"/>
        <v>0</v>
      </c>
    </row>
    <row r="1172" spans="1:11">
      <c r="A1172" s="125" t="s">
        <v>1861</v>
      </c>
      <c r="B1172" s="98" t="s">
        <v>335</v>
      </c>
      <c r="C1172" s="98"/>
      <c r="D1172" s="71" t="s">
        <v>28</v>
      </c>
      <c r="E1172" s="71" t="s">
        <v>30</v>
      </c>
      <c r="F1172" s="126" t="s">
        <v>1862</v>
      </c>
      <c r="G1172" s="71" t="s">
        <v>49</v>
      </c>
      <c r="H1172" s="146">
        <v>2</v>
      </c>
      <c r="I1172" s="191"/>
      <c r="J1172" s="75">
        <f t="shared" si="116"/>
        <v>0</v>
      </c>
      <c r="K1172" s="76">
        <f t="shared" si="117"/>
        <v>0</v>
      </c>
    </row>
    <row r="1173" spans="1:11" ht="38.25">
      <c r="A1173" s="125" t="s">
        <v>1863</v>
      </c>
      <c r="B1173" s="71" t="s">
        <v>335</v>
      </c>
      <c r="C1173" s="98"/>
      <c r="D1173" s="71" t="s">
        <v>28</v>
      </c>
      <c r="E1173" s="71" t="s">
        <v>30</v>
      </c>
      <c r="F1173" s="126" t="s">
        <v>1864</v>
      </c>
      <c r="G1173" s="71" t="s">
        <v>49</v>
      </c>
      <c r="H1173" s="146">
        <v>2</v>
      </c>
      <c r="I1173" s="187"/>
      <c r="J1173" s="75">
        <f t="shared" si="116"/>
        <v>0</v>
      </c>
      <c r="K1173" s="76">
        <f t="shared" si="117"/>
        <v>0</v>
      </c>
    </row>
    <row r="1174" spans="1:11" ht="38.25">
      <c r="A1174" s="125" t="s">
        <v>1865</v>
      </c>
      <c r="B1174" s="98" t="s">
        <v>335</v>
      </c>
      <c r="C1174" s="98"/>
      <c r="D1174" s="71" t="s">
        <v>28</v>
      </c>
      <c r="E1174" s="71" t="s">
        <v>30</v>
      </c>
      <c r="F1174" s="126" t="s">
        <v>1866</v>
      </c>
      <c r="G1174" s="71" t="s">
        <v>49</v>
      </c>
      <c r="H1174" s="146">
        <v>4</v>
      </c>
      <c r="I1174" s="187"/>
      <c r="J1174" s="75">
        <f t="shared" si="116"/>
        <v>0</v>
      </c>
      <c r="K1174" s="76">
        <f t="shared" si="117"/>
        <v>0</v>
      </c>
    </row>
    <row r="1175" spans="1:11" ht="38.25">
      <c r="A1175" s="125" t="s">
        <v>1867</v>
      </c>
      <c r="B1175" s="71" t="s">
        <v>62</v>
      </c>
      <c r="C1175" s="129"/>
      <c r="D1175" s="71" t="s">
        <v>28</v>
      </c>
      <c r="E1175" s="71" t="s">
        <v>30</v>
      </c>
      <c r="F1175" s="126" t="s">
        <v>1868</v>
      </c>
      <c r="G1175" s="71" t="s">
        <v>49</v>
      </c>
      <c r="H1175" s="146">
        <v>4</v>
      </c>
      <c r="I1175" s="187"/>
      <c r="J1175" s="75">
        <f t="shared" si="116"/>
        <v>0</v>
      </c>
      <c r="K1175" s="76">
        <f t="shared" si="117"/>
        <v>0</v>
      </c>
    </row>
    <row r="1176" spans="1:11" ht="25.5">
      <c r="A1176" s="125" t="s">
        <v>1869</v>
      </c>
      <c r="B1176" s="71" t="s">
        <v>62</v>
      </c>
      <c r="C1176" s="129"/>
      <c r="D1176" s="71" t="s">
        <v>28</v>
      </c>
      <c r="E1176" s="71" t="s">
        <v>30</v>
      </c>
      <c r="F1176" s="126" t="s">
        <v>1870</v>
      </c>
      <c r="G1176" s="98" t="s">
        <v>67</v>
      </c>
      <c r="H1176" s="146">
        <v>100</v>
      </c>
      <c r="I1176" s="187"/>
      <c r="J1176" s="75">
        <f t="shared" si="116"/>
        <v>0</v>
      </c>
      <c r="K1176" s="76">
        <f t="shared" si="117"/>
        <v>0</v>
      </c>
    </row>
    <row r="1177" spans="1:11">
      <c r="A1177" s="125" t="s">
        <v>1871</v>
      </c>
      <c r="B1177" s="147" t="s">
        <v>62</v>
      </c>
      <c r="C1177" s="148"/>
      <c r="D1177" s="147" t="s">
        <v>28</v>
      </c>
      <c r="E1177" s="147" t="s">
        <v>30</v>
      </c>
      <c r="F1177" s="149" t="s">
        <v>1872</v>
      </c>
      <c r="G1177" s="98" t="s">
        <v>67</v>
      </c>
      <c r="H1177" s="150">
        <v>50</v>
      </c>
      <c r="I1177" s="193"/>
      <c r="J1177" s="151">
        <f t="shared" si="116"/>
        <v>0</v>
      </c>
      <c r="K1177" s="152">
        <f t="shared" si="117"/>
        <v>0</v>
      </c>
    </row>
    <row r="1178" spans="1:11" ht="38.25">
      <c r="A1178" s="125" t="s">
        <v>1873</v>
      </c>
      <c r="B1178" s="98" t="s">
        <v>335</v>
      </c>
      <c r="C1178" s="98"/>
      <c r="D1178" s="71" t="s">
        <v>28</v>
      </c>
      <c r="E1178" s="71" t="s">
        <v>30</v>
      </c>
      <c r="F1178" s="126" t="s">
        <v>1874</v>
      </c>
      <c r="G1178" s="71" t="s">
        <v>49</v>
      </c>
      <c r="H1178" s="146">
        <v>2</v>
      </c>
      <c r="I1178" s="191"/>
      <c r="J1178" s="75">
        <f t="shared" si="116"/>
        <v>0</v>
      </c>
      <c r="K1178" s="76">
        <f t="shared" si="117"/>
        <v>0</v>
      </c>
    </row>
    <row r="1179" spans="1:11">
      <c r="A1179" s="125" t="s">
        <v>1875</v>
      </c>
      <c r="B1179" s="71" t="s">
        <v>62</v>
      </c>
      <c r="C1179" s="129"/>
      <c r="D1179" s="71" t="s">
        <v>28</v>
      </c>
      <c r="E1179" s="71" t="s">
        <v>30</v>
      </c>
      <c r="F1179" s="126" t="s">
        <v>1876</v>
      </c>
      <c r="G1179" s="98" t="s">
        <v>67</v>
      </c>
      <c r="H1179" s="146">
        <v>12</v>
      </c>
      <c r="I1179" s="187"/>
      <c r="J1179" s="75">
        <f t="shared" si="116"/>
        <v>0</v>
      </c>
      <c r="K1179" s="76">
        <f>ROUND(H1179*J1179,2)</f>
        <v>0</v>
      </c>
    </row>
    <row r="1180" spans="1:11">
      <c r="A1180" s="222" t="s">
        <v>1877</v>
      </c>
      <c r="B1180" s="223"/>
      <c r="C1180" s="224"/>
      <c r="D1180" s="223"/>
      <c r="E1180" s="223"/>
      <c r="F1180" s="225" t="s">
        <v>1624</v>
      </c>
      <c r="G1180" s="223"/>
      <c r="H1180" s="226" t="s">
        <v>110</v>
      </c>
      <c r="I1180" s="227"/>
      <c r="J1180" s="228"/>
      <c r="K1180" s="229">
        <f>SUBTOTAL(9,K1181:K1224)</f>
        <v>0</v>
      </c>
    </row>
    <row r="1181" spans="1:11" ht="25.5">
      <c r="A1181" s="125" t="s">
        <v>1878</v>
      </c>
      <c r="B1181" s="72" t="s">
        <v>1522</v>
      </c>
      <c r="C1181" s="72"/>
      <c r="D1181" s="98" t="s">
        <v>28</v>
      </c>
      <c r="E1181" s="98" t="s">
        <v>28</v>
      </c>
      <c r="F1181" s="126" t="s">
        <v>1796</v>
      </c>
      <c r="G1181" s="71" t="s">
        <v>49</v>
      </c>
      <c r="H1181" s="146">
        <v>1</v>
      </c>
      <c r="I1181" s="131"/>
      <c r="J1181" s="75">
        <f t="shared" si="116"/>
        <v>0</v>
      </c>
      <c r="K1181" s="76">
        <f t="shared" ref="K1181:K1224" si="118">ROUND(H1181*J1181,2)</f>
        <v>0</v>
      </c>
    </row>
    <row r="1182" spans="1:11">
      <c r="A1182" s="125" t="s">
        <v>1879</v>
      </c>
      <c r="B1182" s="72" t="s">
        <v>1522</v>
      </c>
      <c r="C1182" s="72"/>
      <c r="D1182" s="98" t="s">
        <v>28</v>
      </c>
      <c r="E1182" s="98" t="s">
        <v>28</v>
      </c>
      <c r="F1182" s="126" t="s">
        <v>1798</v>
      </c>
      <c r="G1182" s="71" t="s">
        <v>49</v>
      </c>
      <c r="H1182" s="146">
        <v>8</v>
      </c>
      <c r="I1182" s="131"/>
      <c r="J1182" s="75">
        <f t="shared" si="116"/>
        <v>0</v>
      </c>
      <c r="K1182" s="76">
        <f t="shared" si="118"/>
        <v>0</v>
      </c>
    </row>
    <row r="1183" spans="1:11" ht="25.5">
      <c r="A1183" s="125" t="s">
        <v>1880</v>
      </c>
      <c r="B1183" s="72" t="s">
        <v>1522</v>
      </c>
      <c r="C1183" s="72"/>
      <c r="D1183" s="98" t="s">
        <v>28</v>
      </c>
      <c r="E1183" s="98" t="s">
        <v>28</v>
      </c>
      <c r="F1183" s="126" t="s">
        <v>1800</v>
      </c>
      <c r="G1183" s="71" t="s">
        <v>49</v>
      </c>
      <c r="H1183" s="146">
        <v>3</v>
      </c>
      <c r="I1183" s="131"/>
      <c r="J1183" s="75">
        <f t="shared" si="116"/>
        <v>0</v>
      </c>
      <c r="K1183" s="76">
        <f t="shared" si="118"/>
        <v>0</v>
      </c>
    </row>
    <row r="1184" spans="1:11">
      <c r="A1184" s="125" t="s">
        <v>1881</v>
      </c>
      <c r="B1184" s="72" t="s">
        <v>1522</v>
      </c>
      <c r="C1184" s="72"/>
      <c r="D1184" s="98" t="s">
        <v>28</v>
      </c>
      <c r="E1184" s="98" t="s">
        <v>28</v>
      </c>
      <c r="F1184" s="126" t="s">
        <v>1802</v>
      </c>
      <c r="G1184" s="71" t="s">
        <v>49</v>
      </c>
      <c r="H1184" s="146">
        <v>3</v>
      </c>
      <c r="I1184" s="131"/>
      <c r="J1184" s="75">
        <f t="shared" si="116"/>
        <v>0</v>
      </c>
      <c r="K1184" s="76">
        <f t="shared" si="118"/>
        <v>0</v>
      </c>
    </row>
    <row r="1185" spans="1:11">
      <c r="A1185" s="125" t="s">
        <v>1882</v>
      </c>
      <c r="B1185" s="72" t="s">
        <v>1522</v>
      </c>
      <c r="C1185" s="72"/>
      <c r="D1185" s="98" t="s">
        <v>28</v>
      </c>
      <c r="E1185" s="98" t="s">
        <v>28</v>
      </c>
      <c r="F1185" s="126" t="s">
        <v>1804</v>
      </c>
      <c r="G1185" s="71" t="s">
        <v>49</v>
      </c>
      <c r="H1185" s="146">
        <v>9</v>
      </c>
      <c r="I1185" s="131"/>
      <c r="J1185" s="75">
        <f t="shared" si="116"/>
        <v>0</v>
      </c>
      <c r="K1185" s="76">
        <f t="shared" si="118"/>
        <v>0</v>
      </c>
    </row>
    <row r="1186" spans="1:11" ht="25.5">
      <c r="A1186" s="125" t="s">
        <v>1883</v>
      </c>
      <c r="B1186" s="72" t="s">
        <v>1522</v>
      </c>
      <c r="C1186" s="72"/>
      <c r="D1186" s="98" t="s">
        <v>28</v>
      </c>
      <c r="E1186" s="98" t="s">
        <v>28</v>
      </c>
      <c r="F1186" s="126" t="s">
        <v>1806</v>
      </c>
      <c r="G1186" s="71" t="s">
        <v>49</v>
      </c>
      <c r="H1186" s="146">
        <v>9</v>
      </c>
      <c r="I1186" s="131"/>
      <c r="J1186" s="75">
        <f t="shared" si="116"/>
        <v>0</v>
      </c>
      <c r="K1186" s="76">
        <f t="shared" si="118"/>
        <v>0</v>
      </c>
    </row>
    <row r="1187" spans="1:11" ht="25.5">
      <c r="A1187" s="125" t="s">
        <v>1884</v>
      </c>
      <c r="B1187" s="72" t="s">
        <v>1522</v>
      </c>
      <c r="C1187" s="72"/>
      <c r="D1187" s="98" t="s">
        <v>28</v>
      </c>
      <c r="E1187" s="98" t="s">
        <v>28</v>
      </c>
      <c r="F1187" s="126" t="s">
        <v>1808</v>
      </c>
      <c r="G1187" s="71" t="s">
        <v>49</v>
      </c>
      <c r="H1187" s="146">
        <v>9</v>
      </c>
      <c r="I1187" s="131"/>
      <c r="J1187" s="75">
        <f t="shared" si="116"/>
        <v>0</v>
      </c>
      <c r="K1187" s="76">
        <f t="shared" si="118"/>
        <v>0</v>
      </c>
    </row>
    <row r="1188" spans="1:11">
      <c r="A1188" s="125" t="s">
        <v>1885</v>
      </c>
      <c r="B1188" s="72" t="s">
        <v>1522</v>
      </c>
      <c r="C1188" s="72"/>
      <c r="D1188" s="98" t="s">
        <v>28</v>
      </c>
      <c r="E1188" s="98" t="s">
        <v>28</v>
      </c>
      <c r="F1188" s="126" t="s">
        <v>1810</v>
      </c>
      <c r="G1188" s="71" t="s">
        <v>49</v>
      </c>
      <c r="H1188" s="146">
        <v>12</v>
      </c>
      <c r="I1188" s="131"/>
      <c r="J1188" s="75">
        <f t="shared" si="116"/>
        <v>0</v>
      </c>
      <c r="K1188" s="76">
        <f t="shared" si="118"/>
        <v>0</v>
      </c>
    </row>
    <row r="1189" spans="1:11" ht="25.5">
      <c r="A1189" s="125" t="s">
        <v>1886</v>
      </c>
      <c r="B1189" s="72" t="s">
        <v>1522</v>
      </c>
      <c r="C1189" s="72"/>
      <c r="D1189" s="98" t="s">
        <v>28</v>
      </c>
      <c r="E1189" s="98" t="s">
        <v>28</v>
      </c>
      <c r="F1189" s="126" t="s">
        <v>1812</v>
      </c>
      <c r="G1189" s="71" t="s">
        <v>49</v>
      </c>
      <c r="H1189" s="146">
        <v>3</v>
      </c>
      <c r="I1189" s="131"/>
      <c r="J1189" s="75">
        <f t="shared" si="116"/>
        <v>0</v>
      </c>
      <c r="K1189" s="76">
        <f t="shared" si="118"/>
        <v>0</v>
      </c>
    </row>
    <row r="1190" spans="1:11" ht="25.5">
      <c r="A1190" s="125" t="s">
        <v>1887</v>
      </c>
      <c r="B1190" s="72" t="s">
        <v>1522</v>
      </c>
      <c r="C1190" s="72"/>
      <c r="D1190" s="98" t="s">
        <v>28</v>
      </c>
      <c r="E1190" s="98" t="s">
        <v>28</v>
      </c>
      <c r="F1190" s="126" t="s">
        <v>1812</v>
      </c>
      <c r="G1190" s="71" t="s">
        <v>49</v>
      </c>
      <c r="H1190" s="146">
        <v>13</v>
      </c>
      <c r="I1190" s="131"/>
      <c r="J1190" s="75">
        <f t="shared" si="116"/>
        <v>0</v>
      </c>
      <c r="K1190" s="76">
        <f t="shared" si="118"/>
        <v>0</v>
      </c>
    </row>
    <row r="1191" spans="1:11">
      <c r="A1191" s="125" t="s">
        <v>1888</v>
      </c>
      <c r="B1191" s="72" t="s">
        <v>1522</v>
      </c>
      <c r="C1191" s="72"/>
      <c r="D1191" s="98" t="s">
        <v>28</v>
      </c>
      <c r="E1191" s="98" t="s">
        <v>28</v>
      </c>
      <c r="F1191" s="126" t="s">
        <v>1815</v>
      </c>
      <c r="G1191" s="71" t="s">
        <v>49</v>
      </c>
      <c r="H1191" s="146">
        <v>3</v>
      </c>
      <c r="I1191" s="131"/>
      <c r="J1191" s="75">
        <f t="shared" si="116"/>
        <v>0</v>
      </c>
      <c r="K1191" s="76">
        <f t="shared" si="118"/>
        <v>0</v>
      </c>
    </row>
    <row r="1192" spans="1:11" ht="38.25">
      <c r="A1192" s="125" t="s">
        <v>1889</v>
      </c>
      <c r="B1192" s="72" t="s">
        <v>1522</v>
      </c>
      <c r="C1192" s="72"/>
      <c r="D1192" s="98" t="s">
        <v>28</v>
      </c>
      <c r="E1192" s="98" t="s">
        <v>28</v>
      </c>
      <c r="F1192" s="126" t="s">
        <v>1817</v>
      </c>
      <c r="G1192" s="71" t="s">
        <v>49</v>
      </c>
      <c r="H1192" s="146">
        <v>3</v>
      </c>
      <c r="I1192" s="131"/>
      <c r="J1192" s="75">
        <f t="shared" si="116"/>
        <v>0</v>
      </c>
      <c r="K1192" s="76">
        <f t="shared" si="118"/>
        <v>0</v>
      </c>
    </row>
    <row r="1193" spans="1:11">
      <c r="A1193" s="125" t="s">
        <v>1890</v>
      </c>
      <c r="B1193" s="72" t="s">
        <v>1522</v>
      </c>
      <c r="C1193" s="72"/>
      <c r="D1193" s="98" t="s">
        <v>28</v>
      </c>
      <c r="E1193" s="98" t="s">
        <v>28</v>
      </c>
      <c r="F1193" s="126" t="s">
        <v>1549</v>
      </c>
      <c r="G1193" s="71" t="s">
        <v>67</v>
      </c>
      <c r="H1193" s="146">
        <v>8</v>
      </c>
      <c r="I1193" s="131"/>
      <c r="J1193" s="75">
        <f t="shared" si="116"/>
        <v>0</v>
      </c>
      <c r="K1193" s="76">
        <f t="shared" si="118"/>
        <v>0</v>
      </c>
    </row>
    <row r="1194" spans="1:11">
      <c r="A1194" s="125" t="s">
        <v>1891</v>
      </c>
      <c r="B1194" s="72" t="s">
        <v>1522</v>
      </c>
      <c r="C1194" s="72"/>
      <c r="D1194" s="98" t="s">
        <v>28</v>
      </c>
      <c r="E1194" s="98" t="s">
        <v>28</v>
      </c>
      <c r="F1194" s="126" t="s">
        <v>1664</v>
      </c>
      <c r="G1194" s="71" t="s">
        <v>67</v>
      </c>
      <c r="H1194" s="146">
        <v>10</v>
      </c>
      <c r="I1194" s="131"/>
      <c r="J1194" s="75">
        <f t="shared" si="116"/>
        <v>0</v>
      </c>
      <c r="K1194" s="76">
        <f t="shared" si="118"/>
        <v>0</v>
      </c>
    </row>
    <row r="1195" spans="1:11" ht="25.5">
      <c r="A1195" s="125" t="s">
        <v>1892</v>
      </c>
      <c r="B1195" s="72" t="s">
        <v>1522</v>
      </c>
      <c r="C1195" s="72"/>
      <c r="D1195" s="98" t="s">
        <v>28</v>
      </c>
      <c r="E1195" s="98" t="s">
        <v>28</v>
      </c>
      <c r="F1195" s="126" t="s">
        <v>1821</v>
      </c>
      <c r="G1195" s="71" t="s">
        <v>49</v>
      </c>
      <c r="H1195" s="146">
        <v>8</v>
      </c>
      <c r="I1195" s="131"/>
      <c r="J1195" s="75">
        <f t="shared" si="116"/>
        <v>0</v>
      </c>
      <c r="K1195" s="76">
        <f t="shared" si="118"/>
        <v>0</v>
      </c>
    </row>
    <row r="1196" spans="1:11">
      <c r="A1196" s="125" t="s">
        <v>1893</v>
      </c>
      <c r="B1196" s="72" t="s">
        <v>1522</v>
      </c>
      <c r="C1196" s="72"/>
      <c r="D1196" s="98" t="s">
        <v>28</v>
      </c>
      <c r="E1196" s="98" t="s">
        <v>28</v>
      </c>
      <c r="F1196" s="126" t="s">
        <v>1823</v>
      </c>
      <c r="G1196" s="71" t="s">
        <v>67</v>
      </c>
      <c r="H1196" s="146">
        <v>8</v>
      </c>
      <c r="I1196" s="131"/>
      <c r="J1196" s="75">
        <f t="shared" si="116"/>
        <v>0</v>
      </c>
      <c r="K1196" s="76">
        <f t="shared" si="118"/>
        <v>0</v>
      </c>
    </row>
    <row r="1197" spans="1:11">
      <c r="A1197" s="125" t="s">
        <v>1894</v>
      </c>
      <c r="B1197" s="72" t="s">
        <v>1522</v>
      </c>
      <c r="C1197" s="72"/>
      <c r="D1197" s="98" t="s">
        <v>28</v>
      </c>
      <c r="E1197" s="98" t="s">
        <v>28</v>
      </c>
      <c r="F1197" s="126" t="s">
        <v>1825</v>
      </c>
      <c r="G1197" s="71" t="s">
        <v>49</v>
      </c>
      <c r="H1197" s="146">
        <v>4</v>
      </c>
      <c r="I1197" s="131"/>
      <c r="J1197" s="75">
        <f t="shared" si="116"/>
        <v>0</v>
      </c>
      <c r="K1197" s="76">
        <f t="shared" si="118"/>
        <v>0</v>
      </c>
    </row>
    <row r="1198" spans="1:11">
      <c r="A1198" s="125" t="s">
        <v>1895</v>
      </c>
      <c r="B1198" s="72" t="s">
        <v>1522</v>
      </c>
      <c r="C1198" s="72"/>
      <c r="D1198" s="98" t="s">
        <v>28</v>
      </c>
      <c r="E1198" s="98" t="s">
        <v>28</v>
      </c>
      <c r="F1198" s="126" t="s">
        <v>1827</v>
      </c>
      <c r="G1198" s="71" t="s">
        <v>49</v>
      </c>
      <c r="H1198" s="146">
        <v>1</v>
      </c>
      <c r="I1198" s="131"/>
      <c r="J1198" s="75">
        <f t="shared" si="116"/>
        <v>0</v>
      </c>
      <c r="K1198" s="76">
        <f t="shared" si="118"/>
        <v>0</v>
      </c>
    </row>
    <row r="1199" spans="1:11">
      <c r="A1199" s="125" t="s">
        <v>1896</v>
      </c>
      <c r="B1199" s="72" t="s">
        <v>1522</v>
      </c>
      <c r="C1199" s="72"/>
      <c r="D1199" s="98" t="s">
        <v>28</v>
      </c>
      <c r="E1199" s="98" t="s">
        <v>28</v>
      </c>
      <c r="F1199" s="126" t="s">
        <v>1829</v>
      </c>
      <c r="G1199" s="71" t="s">
        <v>49</v>
      </c>
      <c r="H1199" s="146">
        <v>1</v>
      </c>
      <c r="I1199" s="131"/>
      <c r="J1199" s="75">
        <f t="shared" si="116"/>
        <v>0</v>
      </c>
      <c r="K1199" s="76">
        <f t="shared" si="118"/>
        <v>0</v>
      </c>
    </row>
    <row r="1200" spans="1:11" ht="25.5">
      <c r="A1200" s="125" t="s">
        <v>1897</v>
      </c>
      <c r="B1200" s="72" t="s">
        <v>1522</v>
      </c>
      <c r="C1200" s="72"/>
      <c r="D1200" s="98" t="s">
        <v>28</v>
      </c>
      <c r="E1200" s="98" t="s">
        <v>28</v>
      </c>
      <c r="F1200" s="126" t="s">
        <v>1498</v>
      </c>
      <c r="G1200" s="71" t="s">
        <v>67</v>
      </c>
      <c r="H1200" s="146">
        <v>27</v>
      </c>
      <c r="I1200" s="131"/>
      <c r="J1200" s="75">
        <f t="shared" ref="J1200:J1242" si="119">ROUND(I1200*$K$3,2)+I1200</f>
        <v>0</v>
      </c>
      <c r="K1200" s="76">
        <f t="shared" si="118"/>
        <v>0</v>
      </c>
    </row>
    <row r="1201" spans="1:11" ht="25.5">
      <c r="A1201" s="125" t="s">
        <v>1898</v>
      </c>
      <c r="B1201" s="72" t="s">
        <v>1522</v>
      </c>
      <c r="C1201" s="72"/>
      <c r="D1201" s="98" t="s">
        <v>28</v>
      </c>
      <c r="E1201" s="98" t="s">
        <v>28</v>
      </c>
      <c r="F1201" s="126" t="s">
        <v>1500</v>
      </c>
      <c r="G1201" s="71" t="s">
        <v>49</v>
      </c>
      <c r="H1201" s="146">
        <v>3</v>
      </c>
      <c r="I1201" s="131"/>
      <c r="J1201" s="75">
        <f t="shared" si="119"/>
        <v>0</v>
      </c>
      <c r="K1201" s="76">
        <f t="shared" si="118"/>
        <v>0</v>
      </c>
    </row>
    <row r="1202" spans="1:11" ht="25.5">
      <c r="A1202" s="125" t="s">
        <v>1899</v>
      </c>
      <c r="B1202" s="72" t="s">
        <v>1522</v>
      </c>
      <c r="C1202" s="72"/>
      <c r="D1202" s="98" t="s">
        <v>28</v>
      </c>
      <c r="E1202" s="98" t="s">
        <v>28</v>
      </c>
      <c r="F1202" s="126" t="s">
        <v>1502</v>
      </c>
      <c r="G1202" s="71" t="s">
        <v>49</v>
      </c>
      <c r="H1202" s="146">
        <v>1</v>
      </c>
      <c r="I1202" s="131"/>
      <c r="J1202" s="75">
        <f t="shared" si="119"/>
        <v>0</v>
      </c>
      <c r="K1202" s="76">
        <f t="shared" si="118"/>
        <v>0</v>
      </c>
    </row>
    <row r="1203" spans="1:11">
      <c r="A1203" s="125" t="s">
        <v>1900</v>
      </c>
      <c r="B1203" s="72" t="s">
        <v>1522</v>
      </c>
      <c r="C1203" s="72"/>
      <c r="D1203" s="98" t="s">
        <v>28</v>
      </c>
      <c r="E1203" s="98" t="s">
        <v>28</v>
      </c>
      <c r="F1203" s="126" t="s">
        <v>1834</v>
      </c>
      <c r="G1203" s="71" t="s">
        <v>49</v>
      </c>
      <c r="H1203" s="146">
        <v>1</v>
      </c>
      <c r="I1203" s="131"/>
      <c r="J1203" s="75">
        <f t="shared" si="119"/>
        <v>0</v>
      </c>
      <c r="K1203" s="76">
        <f t="shared" si="118"/>
        <v>0</v>
      </c>
    </row>
    <row r="1204" spans="1:11">
      <c r="A1204" s="125" t="s">
        <v>1901</v>
      </c>
      <c r="B1204" s="72" t="s">
        <v>1522</v>
      </c>
      <c r="C1204" s="72"/>
      <c r="D1204" s="98" t="s">
        <v>28</v>
      </c>
      <c r="E1204" s="98" t="s">
        <v>28</v>
      </c>
      <c r="F1204" s="126" t="s">
        <v>1836</v>
      </c>
      <c r="G1204" s="71" t="s">
        <v>67</v>
      </c>
      <c r="H1204" s="146">
        <v>12</v>
      </c>
      <c r="I1204" s="131"/>
      <c r="J1204" s="75">
        <f t="shared" si="119"/>
        <v>0</v>
      </c>
      <c r="K1204" s="76">
        <f t="shared" si="118"/>
        <v>0</v>
      </c>
    </row>
    <row r="1205" spans="1:11">
      <c r="A1205" s="125" t="s">
        <v>1902</v>
      </c>
      <c r="B1205" s="72" t="s">
        <v>1522</v>
      </c>
      <c r="C1205" s="72"/>
      <c r="D1205" s="98" t="s">
        <v>28</v>
      </c>
      <c r="E1205" s="98" t="s">
        <v>28</v>
      </c>
      <c r="F1205" s="126" t="s">
        <v>1838</v>
      </c>
      <c r="G1205" s="71" t="s">
        <v>49</v>
      </c>
      <c r="H1205" s="146">
        <v>4</v>
      </c>
      <c r="I1205" s="131"/>
      <c r="J1205" s="75">
        <f t="shared" si="119"/>
        <v>0</v>
      </c>
      <c r="K1205" s="76">
        <f t="shared" si="118"/>
        <v>0</v>
      </c>
    </row>
    <row r="1206" spans="1:11" ht="25.5">
      <c r="A1206" s="125" t="s">
        <v>1903</v>
      </c>
      <c r="B1206" s="72" t="s">
        <v>1522</v>
      </c>
      <c r="C1206" s="72"/>
      <c r="D1206" s="98" t="s">
        <v>28</v>
      </c>
      <c r="E1206" s="98" t="s">
        <v>28</v>
      </c>
      <c r="F1206" s="126" t="s">
        <v>1840</v>
      </c>
      <c r="G1206" s="71" t="s">
        <v>49</v>
      </c>
      <c r="H1206" s="146">
        <v>2</v>
      </c>
      <c r="I1206" s="131"/>
      <c r="J1206" s="75">
        <f t="shared" si="119"/>
        <v>0</v>
      </c>
      <c r="K1206" s="76">
        <f t="shared" si="118"/>
        <v>0</v>
      </c>
    </row>
    <row r="1207" spans="1:11">
      <c r="A1207" s="125" t="s">
        <v>1904</v>
      </c>
      <c r="B1207" s="72" t="s">
        <v>1522</v>
      </c>
      <c r="C1207" s="72"/>
      <c r="D1207" s="98" t="s">
        <v>28</v>
      </c>
      <c r="E1207" s="98" t="s">
        <v>28</v>
      </c>
      <c r="F1207" s="126" t="s">
        <v>1842</v>
      </c>
      <c r="G1207" s="71" t="s">
        <v>49</v>
      </c>
      <c r="H1207" s="146">
        <v>2</v>
      </c>
      <c r="I1207" s="131"/>
      <c r="J1207" s="75">
        <f t="shared" si="119"/>
        <v>0</v>
      </c>
      <c r="K1207" s="76">
        <f t="shared" si="118"/>
        <v>0</v>
      </c>
    </row>
    <row r="1208" spans="1:11" ht="38.25">
      <c r="A1208" s="125" t="s">
        <v>1905</v>
      </c>
      <c r="B1208" s="72" t="s">
        <v>1522</v>
      </c>
      <c r="C1208" s="72"/>
      <c r="D1208" s="98" t="s">
        <v>28</v>
      </c>
      <c r="E1208" s="98" t="s">
        <v>28</v>
      </c>
      <c r="F1208" s="126" t="s">
        <v>1844</v>
      </c>
      <c r="G1208" s="71" t="s">
        <v>49</v>
      </c>
      <c r="H1208" s="146">
        <v>4</v>
      </c>
      <c r="I1208" s="131"/>
      <c r="J1208" s="75">
        <f t="shared" si="119"/>
        <v>0</v>
      </c>
      <c r="K1208" s="76">
        <f t="shared" si="118"/>
        <v>0</v>
      </c>
    </row>
    <row r="1209" spans="1:11" ht="51">
      <c r="A1209" s="125" t="s">
        <v>1906</v>
      </c>
      <c r="B1209" s="72" t="s">
        <v>1522</v>
      </c>
      <c r="C1209" s="72"/>
      <c r="D1209" s="98" t="s">
        <v>28</v>
      </c>
      <c r="E1209" s="98" t="s">
        <v>28</v>
      </c>
      <c r="F1209" s="126" t="s">
        <v>1846</v>
      </c>
      <c r="G1209" s="71" t="s">
        <v>67</v>
      </c>
      <c r="H1209" s="146">
        <v>80</v>
      </c>
      <c r="I1209" s="131"/>
      <c r="J1209" s="75">
        <f t="shared" si="119"/>
        <v>0</v>
      </c>
      <c r="K1209" s="76">
        <f t="shared" si="118"/>
        <v>0</v>
      </c>
    </row>
    <row r="1210" spans="1:11" ht="25.5">
      <c r="A1210" s="125" t="s">
        <v>1907</v>
      </c>
      <c r="B1210" s="72" t="s">
        <v>1522</v>
      </c>
      <c r="C1210" s="72"/>
      <c r="D1210" s="98" t="s">
        <v>28</v>
      </c>
      <c r="E1210" s="98" t="s">
        <v>28</v>
      </c>
      <c r="F1210" s="126" t="s">
        <v>1848</v>
      </c>
      <c r="G1210" s="71" t="s">
        <v>49</v>
      </c>
      <c r="H1210" s="146">
        <v>2</v>
      </c>
      <c r="I1210" s="131"/>
      <c r="J1210" s="75">
        <f t="shared" si="119"/>
        <v>0</v>
      </c>
      <c r="K1210" s="76">
        <f t="shared" si="118"/>
        <v>0</v>
      </c>
    </row>
    <row r="1211" spans="1:11" ht="25.5">
      <c r="A1211" s="125" t="s">
        <v>1908</v>
      </c>
      <c r="B1211" s="72" t="s">
        <v>1522</v>
      </c>
      <c r="C1211" s="72"/>
      <c r="D1211" s="98" t="s">
        <v>28</v>
      </c>
      <c r="E1211" s="98" t="s">
        <v>28</v>
      </c>
      <c r="F1211" s="126" t="s">
        <v>1850</v>
      </c>
      <c r="G1211" s="71" t="s">
        <v>49</v>
      </c>
      <c r="H1211" s="146">
        <v>2</v>
      </c>
      <c r="I1211" s="131"/>
      <c r="J1211" s="75">
        <f t="shared" si="119"/>
        <v>0</v>
      </c>
      <c r="K1211" s="76">
        <f t="shared" si="118"/>
        <v>0</v>
      </c>
    </row>
    <row r="1212" spans="1:11" ht="25.5">
      <c r="A1212" s="125" t="s">
        <v>1909</v>
      </c>
      <c r="B1212" s="72" t="s">
        <v>1522</v>
      </c>
      <c r="C1212" s="72"/>
      <c r="D1212" s="98" t="s">
        <v>28</v>
      </c>
      <c r="E1212" s="98" t="s">
        <v>28</v>
      </c>
      <c r="F1212" s="126" t="s">
        <v>1852</v>
      </c>
      <c r="G1212" s="71" t="s">
        <v>49</v>
      </c>
      <c r="H1212" s="146">
        <v>16</v>
      </c>
      <c r="I1212" s="131"/>
      <c r="J1212" s="75">
        <f t="shared" si="119"/>
        <v>0</v>
      </c>
      <c r="K1212" s="76">
        <f t="shared" si="118"/>
        <v>0</v>
      </c>
    </row>
    <row r="1213" spans="1:11" ht="76.5">
      <c r="A1213" s="125" t="s">
        <v>1910</v>
      </c>
      <c r="B1213" s="72" t="s">
        <v>1522</v>
      </c>
      <c r="C1213" s="72"/>
      <c r="D1213" s="98" t="s">
        <v>28</v>
      </c>
      <c r="E1213" s="98" t="s">
        <v>28</v>
      </c>
      <c r="F1213" s="126" t="s">
        <v>1854</v>
      </c>
      <c r="G1213" s="71" t="s">
        <v>49</v>
      </c>
      <c r="H1213" s="146">
        <v>1</v>
      </c>
      <c r="I1213" s="131"/>
      <c r="J1213" s="75">
        <f t="shared" si="119"/>
        <v>0</v>
      </c>
      <c r="K1213" s="76">
        <f t="shared" si="118"/>
        <v>0</v>
      </c>
    </row>
    <row r="1214" spans="1:11" ht="76.5">
      <c r="A1214" s="125" t="s">
        <v>1911</v>
      </c>
      <c r="B1214" s="72" t="s">
        <v>1522</v>
      </c>
      <c r="C1214" s="72"/>
      <c r="D1214" s="98" t="s">
        <v>28</v>
      </c>
      <c r="E1214" s="98" t="s">
        <v>28</v>
      </c>
      <c r="F1214" s="126" t="s">
        <v>1856</v>
      </c>
      <c r="G1214" s="71" t="s">
        <v>49</v>
      </c>
      <c r="H1214" s="146">
        <v>1</v>
      </c>
      <c r="I1214" s="131"/>
      <c r="J1214" s="75">
        <f t="shared" si="119"/>
        <v>0</v>
      </c>
      <c r="K1214" s="76">
        <f t="shared" si="118"/>
        <v>0</v>
      </c>
    </row>
    <row r="1215" spans="1:11" ht="25.5">
      <c r="A1215" s="125" t="s">
        <v>1912</v>
      </c>
      <c r="B1215" s="72" t="s">
        <v>1522</v>
      </c>
      <c r="C1215" s="72"/>
      <c r="D1215" s="98" t="s">
        <v>28</v>
      </c>
      <c r="E1215" s="98" t="s">
        <v>28</v>
      </c>
      <c r="F1215" s="126" t="s">
        <v>1858</v>
      </c>
      <c r="G1215" s="71" t="s">
        <v>67</v>
      </c>
      <c r="H1215" s="146">
        <v>9</v>
      </c>
      <c r="I1215" s="131"/>
      <c r="J1215" s="75">
        <f t="shared" si="119"/>
        <v>0</v>
      </c>
      <c r="K1215" s="76">
        <f t="shared" si="118"/>
        <v>0</v>
      </c>
    </row>
    <row r="1216" spans="1:11" ht="25.5">
      <c r="A1216" s="125" t="s">
        <v>1913</v>
      </c>
      <c r="B1216" s="72" t="s">
        <v>1522</v>
      </c>
      <c r="C1216" s="72"/>
      <c r="D1216" s="98" t="s">
        <v>28</v>
      </c>
      <c r="E1216" s="98" t="s">
        <v>28</v>
      </c>
      <c r="F1216" s="126" t="s">
        <v>1860</v>
      </c>
      <c r="G1216" s="71" t="s">
        <v>49</v>
      </c>
      <c r="H1216" s="146">
        <v>3</v>
      </c>
      <c r="I1216" s="131"/>
      <c r="J1216" s="75">
        <f t="shared" si="119"/>
        <v>0</v>
      </c>
      <c r="K1216" s="76">
        <f t="shared" si="118"/>
        <v>0</v>
      </c>
    </row>
    <row r="1217" spans="1:11">
      <c r="A1217" s="125" t="s">
        <v>1914</v>
      </c>
      <c r="B1217" s="72" t="s">
        <v>1522</v>
      </c>
      <c r="C1217" s="72"/>
      <c r="D1217" s="98" t="s">
        <v>28</v>
      </c>
      <c r="E1217" s="98" t="s">
        <v>28</v>
      </c>
      <c r="F1217" s="126" t="s">
        <v>1862</v>
      </c>
      <c r="G1217" s="71" t="s">
        <v>49</v>
      </c>
      <c r="H1217" s="146">
        <v>2</v>
      </c>
      <c r="I1217" s="131"/>
      <c r="J1217" s="75">
        <f t="shared" si="119"/>
        <v>0</v>
      </c>
      <c r="K1217" s="76">
        <f t="shared" si="118"/>
        <v>0</v>
      </c>
    </row>
    <row r="1218" spans="1:11" ht="38.25">
      <c r="A1218" s="125" t="s">
        <v>1915</v>
      </c>
      <c r="B1218" s="72" t="s">
        <v>1522</v>
      </c>
      <c r="C1218" s="72"/>
      <c r="D1218" s="98" t="s">
        <v>28</v>
      </c>
      <c r="E1218" s="98" t="s">
        <v>28</v>
      </c>
      <c r="F1218" s="126" t="s">
        <v>1864</v>
      </c>
      <c r="G1218" s="71" t="s">
        <v>49</v>
      </c>
      <c r="H1218" s="146">
        <v>2</v>
      </c>
      <c r="I1218" s="131"/>
      <c r="J1218" s="75">
        <f t="shared" si="119"/>
        <v>0</v>
      </c>
      <c r="K1218" s="76">
        <f t="shared" si="118"/>
        <v>0</v>
      </c>
    </row>
    <row r="1219" spans="1:11" ht="38.25">
      <c r="A1219" s="125" t="s">
        <v>1916</v>
      </c>
      <c r="B1219" s="72" t="s">
        <v>1522</v>
      </c>
      <c r="C1219" s="72"/>
      <c r="D1219" s="98" t="s">
        <v>28</v>
      </c>
      <c r="E1219" s="98" t="s">
        <v>28</v>
      </c>
      <c r="F1219" s="126" t="s">
        <v>1866</v>
      </c>
      <c r="G1219" s="71" t="s">
        <v>49</v>
      </c>
      <c r="H1219" s="146">
        <v>4</v>
      </c>
      <c r="I1219" s="131"/>
      <c r="J1219" s="75">
        <f t="shared" si="119"/>
        <v>0</v>
      </c>
      <c r="K1219" s="76">
        <f t="shared" si="118"/>
        <v>0</v>
      </c>
    </row>
    <row r="1220" spans="1:11" ht="38.25">
      <c r="A1220" s="125" t="s">
        <v>1917</v>
      </c>
      <c r="B1220" s="72" t="s">
        <v>1522</v>
      </c>
      <c r="C1220" s="72"/>
      <c r="D1220" s="98" t="s">
        <v>28</v>
      </c>
      <c r="E1220" s="98" t="s">
        <v>28</v>
      </c>
      <c r="F1220" s="126" t="s">
        <v>1868</v>
      </c>
      <c r="G1220" s="71" t="s">
        <v>49</v>
      </c>
      <c r="H1220" s="146">
        <v>4</v>
      </c>
      <c r="I1220" s="131"/>
      <c r="J1220" s="75">
        <f t="shared" si="119"/>
        <v>0</v>
      </c>
      <c r="K1220" s="76">
        <f t="shared" si="118"/>
        <v>0</v>
      </c>
    </row>
    <row r="1221" spans="1:11" ht="25.5">
      <c r="A1221" s="125" t="s">
        <v>1918</v>
      </c>
      <c r="B1221" s="72" t="s">
        <v>1522</v>
      </c>
      <c r="C1221" s="72"/>
      <c r="D1221" s="98" t="s">
        <v>28</v>
      </c>
      <c r="E1221" s="98" t="s">
        <v>28</v>
      </c>
      <c r="F1221" s="126" t="s">
        <v>1870</v>
      </c>
      <c r="G1221" s="71" t="s">
        <v>67</v>
      </c>
      <c r="H1221" s="146">
        <v>100</v>
      </c>
      <c r="I1221" s="131"/>
      <c r="J1221" s="75">
        <f t="shared" si="119"/>
        <v>0</v>
      </c>
      <c r="K1221" s="76">
        <f t="shared" si="118"/>
        <v>0</v>
      </c>
    </row>
    <row r="1222" spans="1:11">
      <c r="A1222" s="125" t="s">
        <v>1919</v>
      </c>
      <c r="B1222" s="72" t="s">
        <v>1522</v>
      </c>
      <c r="C1222" s="72"/>
      <c r="D1222" s="98" t="s">
        <v>28</v>
      </c>
      <c r="E1222" s="98" t="s">
        <v>28</v>
      </c>
      <c r="F1222" s="126" t="s">
        <v>1872</v>
      </c>
      <c r="G1222" s="71" t="s">
        <v>67</v>
      </c>
      <c r="H1222" s="146">
        <v>50</v>
      </c>
      <c r="I1222" s="131"/>
      <c r="J1222" s="75">
        <f t="shared" si="119"/>
        <v>0</v>
      </c>
      <c r="K1222" s="76">
        <f t="shared" si="118"/>
        <v>0</v>
      </c>
    </row>
    <row r="1223" spans="1:11" ht="38.25">
      <c r="A1223" s="125" t="s">
        <v>1920</v>
      </c>
      <c r="B1223" s="72" t="s">
        <v>1522</v>
      </c>
      <c r="C1223" s="72"/>
      <c r="D1223" s="98" t="s">
        <v>28</v>
      </c>
      <c r="E1223" s="98" t="s">
        <v>28</v>
      </c>
      <c r="F1223" s="126" t="s">
        <v>1874</v>
      </c>
      <c r="G1223" s="71" t="s">
        <v>49</v>
      </c>
      <c r="H1223" s="146">
        <v>2</v>
      </c>
      <c r="I1223" s="131"/>
      <c r="J1223" s="75">
        <f>ROUND(I1223*$K$3,2)+I1223</f>
        <v>0</v>
      </c>
      <c r="K1223" s="76">
        <f>ROUND(H1223*J1223,2)</f>
        <v>0</v>
      </c>
    </row>
    <row r="1224" spans="1:11">
      <c r="A1224" s="125" t="s">
        <v>1921</v>
      </c>
      <c r="B1224" s="72" t="s">
        <v>1522</v>
      </c>
      <c r="C1224" s="72"/>
      <c r="D1224" s="98" t="s">
        <v>28</v>
      </c>
      <c r="E1224" s="98" t="s">
        <v>28</v>
      </c>
      <c r="F1224" s="126" t="s">
        <v>1876</v>
      </c>
      <c r="G1224" s="71" t="s">
        <v>67</v>
      </c>
      <c r="H1224" s="146">
        <v>12</v>
      </c>
      <c r="I1224" s="131"/>
      <c r="J1224" s="75">
        <f t="shared" si="119"/>
        <v>0</v>
      </c>
      <c r="K1224" s="76">
        <f t="shared" si="118"/>
        <v>0</v>
      </c>
    </row>
    <row r="1225" spans="1:11">
      <c r="A1225" s="222" t="s">
        <v>1922</v>
      </c>
      <c r="B1225" s="223"/>
      <c r="C1225" s="224"/>
      <c r="D1225" s="223"/>
      <c r="E1225" s="223"/>
      <c r="F1225" s="225" t="s">
        <v>1923</v>
      </c>
      <c r="G1225" s="223"/>
      <c r="H1225" s="226" t="s">
        <v>110</v>
      </c>
      <c r="I1225" s="227"/>
      <c r="J1225" s="228"/>
      <c r="K1225" s="229">
        <f>SUBTOTAL(9,K1226:K1238)</f>
        <v>0</v>
      </c>
    </row>
    <row r="1226" spans="1:11">
      <c r="A1226" s="125" t="s">
        <v>1924</v>
      </c>
      <c r="B1226" s="71" t="s">
        <v>62</v>
      </c>
      <c r="C1226" s="130"/>
      <c r="D1226" s="71" t="s">
        <v>28</v>
      </c>
      <c r="E1226" s="71" t="s">
        <v>30</v>
      </c>
      <c r="F1226" s="126" t="s">
        <v>1925</v>
      </c>
      <c r="G1226" s="98" t="s">
        <v>67</v>
      </c>
      <c r="H1226" s="146">
        <v>100</v>
      </c>
      <c r="I1226" s="187"/>
      <c r="J1226" s="75">
        <f>ROUND(I1226*$K$3,2)+I1226</f>
        <v>0</v>
      </c>
      <c r="K1226" s="76">
        <f>ROUND(H1226*J1226,2)</f>
        <v>0</v>
      </c>
    </row>
    <row r="1227" spans="1:11" ht="51">
      <c r="A1227" s="125" t="s">
        <v>1926</v>
      </c>
      <c r="B1227" s="71" t="s">
        <v>62</v>
      </c>
      <c r="C1227" s="129"/>
      <c r="D1227" s="71" t="s">
        <v>28</v>
      </c>
      <c r="E1227" s="71" t="s">
        <v>30</v>
      </c>
      <c r="F1227" s="126" t="s">
        <v>1846</v>
      </c>
      <c r="G1227" s="98" t="s">
        <v>67</v>
      </c>
      <c r="H1227" s="146">
        <v>300</v>
      </c>
      <c r="I1227" s="187"/>
      <c r="J1227" s="75">
        <f>ROUND(I1227*$K$3,2)+I1227</f>
        <v>0</v>
      </c>
      <c r="K1227" s="76">
        <f>ROUND(H1227*J1227,2)</f>
        <v>0</v>
      </c>
    </row>
    <row r="1228" spans="1:11" ht="51">
      <c r="A1228" s="125" t="s">
        <v>1927</v>
      </c>
      <c r="B1228" s="71" t="s">
        <v>62</v>
      </c>
      <c r="C1228" s="129"/>
      <c r="D1228" s="71" t="s">
        <v>28</v>
      </c>
      <c r="E1228" s="71" t="s">
        <v>30</v>
      </c>
      <c r="F1228" s="126" t="s">
        <v>1928</v>
      </c>
      <c r="G1228" s="98" t="s">
        <v>67</v>
      </c>
      <c r="H1228" s="146">
        <v>100</v>
      </c>
      <c r="I1228" s="187"/>
      <c r="J1228" s="75">
        <f>ROUND(I1228*$K$3,2)+I1228</f>
        <v>0</v>
      </c>
      <c r="K1228" s="76">
        <f>ROUND(H1228*J1228,2)</f>
        <v>0</v>
      </c>
    </row>
    <row r="1229" spans="1:11" ht="25.5">
      <c r="A1229" s="125" t="s">
        <v>1929</v>
      </c>
      <c r="B1229" s="98" t="s">
        <v>335</v>
      </c>
      <c r="C1229" s="98"/>
      <c r="D1229" s="71" t="s">
        <v>28</v>
      </c>
      <c r="E1229" s="71" t="s">
        <v>30</v>
      </c>
      <c r="F1229" s="126" t="s">
        <v>1930</v>
      </c>
      <c r="G1229" s="98" t="s">
        <v>67</v>
      </c>
      <c r="H1229" s="146">
        <v>300</v>
      </c>
      <c r="I1229" s="191"/>
      <c r="J1229" s="75">
        <f>ROUND(I1229*$K$3,2)+I1229</f>
        <v>0</v>
      </c>
      <c r="K1229" s="76">
        <f t="shared" ref="K1229:K1238" si="120">ROUND(H1229*J1229,2)</f>
        <v>0</v>
      </c>
    </row>
    <row r="1230" spans="1:11" ht="25.5">
      <c r="A1230" s="125" t="s">
        <v>1931</v>
      </c>
      <c r="B1230" s="98" t="s">
        <v>335</v>
      </c>
      <c r="C1230" s="98"/>
      <c r="D1230" s="71" t="s">
        <v>28</v>
      </c>
      <c r="E1230" s="71" t="s">
        <v>30</v>
      </c>
      <c r="F1230" s="126" t="s">
        <v>1932</v>
      </c>
      <c r="G1230" s="98" t="s">
        <v>67</v>
      </c>
      <c r="H1230" s="146">
        <v>300</v>
      </c>
      <c r="I1230" s="191"/>
      <c r="J1230" s="75">
        <f>ROUND(I1230*$K$3,2)+I1230</f>
        <v>0</v>
      </c>
      <c r="K1230" s="76">
        <f t="shared" si="120"/>
        <v>0</v>
      </c>
    </row>
    <row r="1231" spans="1:11" ht="25.5">
      <c r="A1231" s="125" t="s">
        <v>1933</v>
      </c>
      <c r="B1231" s="71" t="s">
        <v>62</v>
      </c>
      <c r="C1231" s="129"/>
      <c r="D1231" s="71" t="s">
        <v>28</v>
      </c>
      <c r="E1231" s="71" t="s">
        <v>30</v>
      </c>
      <c r="F1231" s="126" t="s">
        <v>1934</v>
      </c>
      <c r="G1231" s="71" t="s">
        <v>49</v>
      </c>
      <c r="H1231" s="146">
        <v>20</v>
      </c>
      <c r="I1231" s="187"/>
      <c r="J1231" s="75">
        <f t="shared" ref="J1231:J1236" si="121">ROUND(I1231*$K$3,2)+I1231</f>
        <v>0</v>
      </c>
      <c r="K1231" s="76">
        <f t="shared" si="120"/>
        <v>0</v>
      </c>
    </row>
    <row r="1232" spans="1:11" ht="25.5">
      <c r="A1232" s="125" t="s">
        <v>1935</v>
      </c>
      <c r="B1232" s="71" t="s">
        <v>62</v>
      </c>
      <c r="C1232" s="129"/>
      <c r="D1232" s="71" t="s">
        <v>28</v>
      </c>
      <c r="E1232" s="71" t="s">
        <v>30</v>
      </c>
      <c r="F1232" s="126" t="s">
        <v>1936</v>
      </c>
      <c r="G1232" s="98" t="s">
        <v>67</v>
      </c>
      <c r="H1232" s="146">
        <v>120</v>
      </c>
      <c r="I1232" s="187"/>
      <c r="J1232" s="75">
        <f t="shared" si="121"/>
        <v>0</v>
      </c>
      <c r="K1232" s="76">
        <f t="shared" si="120"/>
        <v>0</v>
      </c>
    </row>
    <row r="1233" spans="1:11" ht="25.5">
      <c r="A1233" s="125" t="s">
        <v>1937</v>
      </c>
      <c r="B1233" s="71" t="s">
        <v>62</v>
      </c>
      <c r="C1233" s="129"/>
      <c r="D1233" s="71" t="s">
        <v>28</v>
      </c>
      <c r="E1233" s="71" t="s">
        <v>30</v>
      </c>
      <c r="F1233" s="126" t="s">
        <v>1498</v>
      </c>
      <c r="G1233" s="98" t="s">
        <v>67</v>
      </c>
      <c r="H1233" s="146">
        <v>30</v>
      </c>
      <c r="I1233" s="187"/>
      <c r="J1233" s="75">
        <f t="shared" si="121"/>
        <v>0</v>
      </c>
      <c r="K1233" s="76">
        <f t="shared" si="120"/>
        <v>0</v>
      </c>
    </row>
    <row r="1234" spans="1:11" ht="25.5">
      <c r="A1234" s="125" t="s">
        <v>1938</v>
      </c>
      <c r="B1234" s="71" t="s">
        <v>62</v>
      </c>
      <c r="C1234" s="129"/>
      <c r="D1234" s="71" t="s">
        <v>28</v>
      </c>
      <c r="E1234" s="71" t="s">
        <v>30</v>
      </c>
      <c r="F1234" s="126" t="s">
        <v>1512</v>
      </c>
      <c r="G1234" s="71" t="s">
        <v>49</v>
      </c>
      <c r="H1234" s="146">
        <v>3</v>
      </c>
      <c r="I1234" s="187"/>
      <c r="J1234" s="75">
        <f t="shared" si="121"/>
        <v>0</v>
      </c>
      <c r="K1234" s="76">
        <f t="shared" si="120"/>
        <v>0</v>
      </c>
    </row>
    <row r="1235" spans="1:11" ht="25.5">
      <c r="A1235" s="125" t="s">
        <v>1939</v>
      </c>
      <c r="B1235" s="98" t="s">
        <v>335</v>
      </c>
      <c r="C1235" s="98"/>
      <c r="D1235" s="71" t="s">
        <v>28</v>
      </c>
      <c r="E1235" s="71" t="s">
        <v>30</v>
      </c>
      <c r="F1235" s="126" t="s">
        <v>1514</v>
      </c>
      <c r="G1235" s="71" t="s">
        <v>49</v>
      </c>
      <c r="H1235" s="146">
        <v>3</v>
      </c>
      <c r="I1235" s="191"/>
      <c r="J1235" s="75">
        <f t="shared" si="121"/>
        <v>0</v>
      </c>
      <c r="K1235" s="76">
        <f t="shared" si="120"/>
        <v>0</v>
      </c>
    </row>
    <row r="1236" spans="1:11" ht="25.5">
      <c r="A1236" s="125" t="s">
        <v>1940</v>
      </c>
      <c r="B1236" s="129" t="s">
        <v>335</v>
      </c>
      <c r="C1236" s="98"/>
      <c r="D1236" s="71" t="s">
        <v>28</v>
      </c>
      <c r="E1236" s="71" t="s">
        <v>30</v>
      </c>
      <c r="F1236" s="126" t="s">
        <v>1516</v>
      </c>
      <c r="G1236" s="71" t="s">
        <v>49</v>
      </c>
      <c r="H1236" s="146">
        <v>3</v>
      </c>
      <c r="I1236" s="191"/>
      <c r="J1236" s="75">
        <f t="shared" si="121"/>
        <v>0</v>
      </c>
      <c r="K1236" s="76">
        <f t="shared" si="120"/>
        <v>0</v>
      </c>
    </row>
    <row r="1237" spans="1:11">
      <c r="A1237" s="125" t="s">
        <v>1941</v>
      </c>
      <c r="B1237" s="71" t="s">
        <v>62</v>
      </c>
      <c r="C1237" s="129"/>
      <c r="D1237" s="71" t="s">
        <v>28</v>
      </c>
      <c r="E1237" s="71" t="s">
        <v>30</v>
      </c>
      <c r="F1237" s="126" t="s">
        <v>1942</v>
      </c>
      <c r="G1237" s="71" t="s">
        <v>49</v>
      </c>
      <c r="H1237" s="146">
        <v>40</v>
      </c>
      <c r="I1237" s="187"/>
      <c r="J1237" s="75">
        <f>ROUND(I1237*$K$3,2)+I1237</f>
        <v>0</v>
      </c>
      <c r="K1237" s="76">
        <f t="shared" si="120"/>
        <v>0</v>
      </c>
    </row>
    <row r="1238" spans="1:11" ht="25.5">
      <c r="A1238" s="125" t="s">
        <v>1943</v>
      </c>
      <c r="B1238" s="71" t="s">
        <v>62</v>
      </c>
      <c r="C1238" s="129"/>
      <c r="D1238" s="71" t="s">
        <v>28</v>
      </c>
      <c r="E1238" s="71" t="s">
        <v>30</v>
      </c>
      <c r="F1238" s="126" t="s">
        <v>1944</v>
      </c>
      <c r="G1238" s="71" t="s">
        <v>49</v>
      </c>
      <c r="H1238" s="146">
        <v>3</v>
      </c>
      <c r="I1238" s="187"/>
      <c r="J1238" s="75">
        <f>ROUND(I1238*$K$3,2)+I1238</f>
        <v>0</v>
      </c>
      <c r="K1238" s="76">
        <f t="shared" si="120"/>
        <v>0</v>
      </c>
    </row>
    <row r="1239" spans="1:11">
      <c r="A1239" s="222" t="s">
        <v>1945</v>
      </c>
      <c r="B1239" s="223"/>
      <c r="C1239" s="224"/>
      <c r="D1239" s="223"/>
      <c r="E1239" s="223"/>
      <c r="F1239" s="225" t="s">
        <v>1946</v>
      </c>
      <c r="G1239" s="223"/>
      <c r="H1239" s="226" t="s">
        <v>110</v>
      </c>
      <c r="I1239" s="227"/>
      <c r="J1239" s="228"/>
      <c r="K1239" s="229">
        <f>SUBTOTAL(9,K1240:K1252)</f>
        <v>0</v>
      </c>
    </row>
    <row r="1240" spans="1:11">
      <c r="A1240" s="125" t="s">
        <v>1947</v>
      </c>
      <c r="B1240" s="72" t="s">
        <v>1522</v>
      </c>
      <c r="C1240" s="72"/>
      <c r="D1240" s="98" t="s">
        <v>28</v>
      </c>
      <c r="E1240" s="98" t="s">
        <v>28</v>
      </c>
      <c r="F1240" s="126" t="s">
        <v>1948</v>
      </c>
      <c r="G1240" s="98" t="s">
        <v>67</v>
      </c>
      <c r="H1240" s="146">
        <v>100</v>
      </c>
      <c r="I1240" s="131"/>
      <c r="J1240" s="75">
        <f t="shared" ref="J1240:J1252" si="122">ROUND(I1240*$K$3,2)+I1240</f>
        <v>0</v>
      </c>
      <c r="K1240" s="76">
        <f t="shared" ref="K1240:K1252" si="123">ROUND(H1240*J1240,2)</f>
        <v>0</v>
      </c>
    </row>
    <row r="1241" spans="1:11" ht="38.25">
      <c r="A1241" s="125" t="s">
        <v>1949</v>
      </c>
      <c r="B1241" s="72" t="s">
        <v>1522</v>
      </c>
      <c r="C1241" s="72"/>
      <c r="D1241" s="98" t="s">
        <v>28</v>
      </c>
      <c r="E1241" s="98" t="s">
        <v>28</v>
      </c>
      <c r="F1241" s="126" t="s">
        <v>1950</v>
      </c>
      <c r="G1241" s="98" t="s">
        <v>67</v>
      </c>
      <c r="H1241" s="146">
        <v>300</v>
      </c>
      <c r="I1241" s="131"/>
      <c r="J1241" s="75">
        <f t="shared" si="122"/>
        <v>0</v>
      </c>
      <c r="K1241" s="76">
        <f t="shared" si="123"/>
        <v>0</v>
      </c>
    </row>
    <row r="1242" spans="1:11" ht="38.25">
      <c r="A1242" s="125" t="s">
        <v>1951</v>
      </c>
      <c r="B1242" s="72" t="s">
        <v>1522</v>
      </c>
      <c r="C1242" s="72"/>
      <c r="D1242" s="98" t="s">
        <v>28</v>
      </c>
      <c r="E1242" s="98" t="s">
        <v>28</v>
      </c>
      <c r="F1242" s="126" t="s">
        <v>1952</v>
      </c>
      <c r="G1242" s="98" t="s">
        <v>67</v>
      </c>
      <c r="H1242" s="146">
        <v>100</v>
      </c>
      <c r="I1242" s="131"/>
      <c r="J1242" s="75">
        <f t="shared" si="122"/>
        <v>0</v>
      </c>
      <c r="K1242" s="76">
        <f t="shared" si="123"/>
        <v>0</v>
      </c>
    </row>
    <row r="1243" spans="1:11" ht="25.5">
      <c r="A1243" s="125" t="s">
        <v>1953</v>
      </c>
      <c r="B1243" s="72" t="s">
        <v>1522</v>
      </c>
      <c r="C1243" s="72"/>
      <c r="D1243" s="98" t="s">
        <v>28</v>
      </c>
      <c r="E1243" s="98" t="s">
        <v>28</v>
      </c>
      <c r="F1243" s="126" t="s">
        <v>1930</v>
      </c>
      <c r="G1243" s="98" t="s">
        <v>67</v>
      </c>
      <c r="H1243" s="146">
        <v>300</v>
      </c>
      <c r="I1243" s="131"/>
      <c r="J1243" s="75">
        <f t="shared" si="122"/>
        <v>0</v>
      </c>
      <c r="K1243" s="76">
        <f t="shared" si="123"/>
        <v>0</v>
      </c>
    </row>
    <row r="1244" spans="1:11" ht="25.5">
      <c r="A1244" s="125" t="s">
        <v>1954</v>
      </c>
      <c r="B1244" s="72" t="s">
        <v>1522</v>
      </c>
      <c r="C1244" s="72"/>
      <c r="D1244" s="98" t="s">
        <v>28</v>
      </c>
      <c r="E1244" s="98" t="s">
        <v>28</v>
      </c>
      <c r="F1244" s="126" t="s">
        <v>1932</v>
      </c>
      <c r="G1244" s="98" t="s">
        <v>67</v>
      </c>
      <c r="H1244" s="146">
        <v>300</v>
      </c>
      <c r="I1244" s="131"/>
      <c r="J1244" s="75">
        <f t="shared" si="122"/>
        <v>0</v>
      </c>
      <c r="K1244" s="76">
        <f t="shared" si="123"/>
        <v>0</v>
      </c>
    </row>
    <row r="1245" spans="1:11" ht="25.5">
      <c r="A1245" s="125" t="s">
        <v>1955</v>
      </c>
      <c r="B1245" s="72" t="s">
        <v>1522</v>
      </c>
      <c r="C1245" s="72"/>
      <c r="D1245" s="98" t="s">
        <v>28</v>
      </c>
      <c r="E1245" s="98" t="s">
        <v>28</v>
      </c>
      <c r="F1245" s="126" t="s">
        <v>1956</v>
      </c>
      <c r="G1245" s="98" t="s">
        <v>49</v>
      </c>
      <c r="H1245" s="146">
        <v>20</v>
      </c>
      <c r="I1245" s="131"/>
      <c r="J1245" s="75">
        <f t="shared" si="122"/>
        <v>0</v>
      </c>
      <c r="K1245" s="76">
        <f t="shared" si="123"/>
        <v>0</v>
      </c>
    </row>
    <row r="1246" spans="1:11" ht="38.25">
      <c r="A1246" s="125" t="s">
        <v>1957</v>
      </c>
      <c r="B1246" s="72" t="s">
        <v>1522</v>
      </c>
      <c r="C1246" s="72"/>
      <c r="D1246" s="98" t="s">
        <v>28</v>
      </c>
      <c r="E1246" s="98" t="s">
        <v>28</v>
      </c>
      <c r="F1246" s="126" t="s">
        <v>1958</v>
      </c>
      <c r="G1246" s="98" t="s">
        <v>67</v>
      </c>
      <c r="H1246" s="146">
        <v>120</v>
      </c>
      <c r="I1246" s="131"/>
      <c r="J1246" s="75">
        <f t="shared" si="122"/>
        <v>0</v>
      </c>
      <c r="K1246" s="76">
        <f t="shared" si="123"/>
        <v>0</v>
      </c>
    </row>
    <row r="1247" spans="1:11" ht="25.5">
      <c r="A1247" s="125" t="s">
        <v>1959</v>
      </c>
      <c r="B1247" s="72" t="s">
        <v>1522</v>
      </c>
      <c r="C1247" s="72"/>
      <c r="D1247" s="98" t="s">
        <v>28</v>
      </c>
      <c r="E1247" s="98" t="s">
        <v>28</v>
      </c>
      <c r="F1247" s="126" t="s">
        <v>1960</v>
      </c>
      <c r="G1247" s="98" t="s">
        <v>67</v>
      </c>
      <c r="H1247" s="146">
        <v>30</v>
      </c>
      <c r="I1247" s="131"/>
      <c r="J1247" s="75">
        <f t="shared" si="122"/>
        <v>0</v>
      </c>
      <c r="K1247" s="76">
        <f t="shared" si="123"/>
        <v>0</v>
      </c>
    </row>
    <row r="1248" spans="1:11">
      <c r="A1248" s="125" t="s">
        <v>1961</v>
      </c>
      <c r="B1248" s="72" t="s">
        <v>1522</v>
      </c>
      <c r="C1248" s="72"/>
      <c r="D1248" s="98" t="s">
        <v>28</v>
      </c>
      <c r="E1248" s="98" t="s">
        <v>28</v>
      </c>
      <c r="F1248" s="126" t="s">
        <v>1541</v>
      </c>
      <c r="G1248" s="98" t="s">
        <v>49</v>
      </c>
      <c r="H1248" s="146">
        <v>3</v>
      </c>
      <c r="I1248" s="131"/>
      <c r="J1248" s="75">
        <f t="shared" si="122"/>
        <v>0</v>
      </c>
      <c r="K1248" s="76">
        <f t="shared" si="123"/>
        <v>0</v>
      </c>
    </row>
    <row r="1249" spans="1:11" ht="25.5">
      <c r="A1249" s="125" t="s">
        <v>1962</v>
      </c>
      <c r="B1249" s="72" t="s">
        <v>1522</v>
      </c>
      <c r="C1249" s="72"/>
      <c r="D1249" s="98" t="s">
        <v>28</v>
      </c>
      <c r="E1249" s="98" t="s">
        <v>28</v>
      </c>
      <c r="F1249" s="126" t="s">
        <v>1514</v>
      </c>
      <c r="G1249" s="98" t="s">
        <v>49</v>
      </c>
      <c r="H1249" s="146">
        <v>3</v>
      </c>
      <c r="I1249" s="131"/>
      <c r="J1249" s="75">
        <f t="shared" si="122"/>
        <v>0</v>
      </c>
      <c r="K1249" s="76">
        <f t="shared" si="123"/>
        <v>0</v>
      </c>
    </row>
    <row r="1250" spans="1:11" ht="25.5">
      <c r="A1250" s="125" t="s">
        <v>1963</v>
      </c>
      <c r="B1250" s="72" t="s">
        <v>1522</v>
      </c>
      <c r="C1250" s="72"/>
      <c r="D1250" s="98" t="s">
        <v>28</v>
      </c>
      <c r="E1250" s="98" t="s">
        <v>28</v>
      </c>
      <c r="F1250" s="126" t="s">
        <v>1516</v>
      </c>
      <c r="G1250" s="98" t="s">
        <v>49</v>
      </c>
      <c r="H1250" s="146">
        <v>3</v>
      </c>
      <c r="I1250" s="131"/>
      <c r="J1250" s="75">
        <f t="shared" si="122"/>
        <v>0</v>
      </c>
      <c r="K1250" s="76">
        <f t="shared" si="123"/>
        <v>0</v>
      </c>
    </row>
    <row r="1251" spans="1:11" ht="25.5">
      <c r="A1251" s="125" t="s">
        <v>1964</v>
      </c>
      <c r="B1251" s="72" t="s">
        <v>1522</v>
      </c>
      <c r="C1251" s="72"/>
      <c r="D1251" s="98" t="s">
        <v>28</v>
      </c>
      <c r="E1251" s="98" t="s">
        <v>28</v>
      </c>
      <c r="F1251" s="126" t="s">
        <v>1965</v>
      </c>
      <c r="G1251" s="98" t="s">
        <v>49</v>
      </c>
      <c r="H1251" s="146">
        <v>40</v>
      </c>
      <c r="I1251" s="131"/>
      <c r="J1251" s="75">
        <f t="shared" si="122"/>
        <v>0</v>
      </c>
      <c r="K1251" s="76">
        <f t="shared" si="123"/>
        <v>0</v>
      </c>
    </row>
    <row r="1252" spans="1:11" ht="25.5">
      <c r="A1252" s="125" t="s">
        <v>1966</v>
      </c>
      <c r="B1252" s="72" t="s">
        <v>1522</v>
      </c>
      <c r="C1252" s="72"/>
      <c r="D1252" s="98" t="s">
        <v>28</v>
      </c>
      <c r="E1252" s="98" t="s">
        <v>28</v>
      </c>
      <c r="F1252" s="126" t="s">
        <v>1967</v>
      </c>
      <c r="G1252" s="98" t="s">
        <v>49</v>
      </c>
      <c r="H1252" s="146">
        <v>3</v>
      </c>
      <c r="I1252" s="131"/>
      <c r="J1252" s="75">
        <f t="shared" si="122"/>
        <v>0</v>
      </c>
      <c r="K1252" s="76">
        <f t="shared" si="123"/>
        <v>0</v>
      </c>
    </row>
    <row r="1253" spans="1:11" ht="25.5">
      <c r="A1253" s="222" t="s">
        <v>1968</v>
      </c>
      <c r="B1253" s="223"/>
      <c r="C1253" s="224"/>
      <c r="D1253" s="223"/>
      <c r="E1253" s="223"/>
      <c r="F1253" s="225" t="s">
        <v>1546</v>
      </c>
      <c r="G1253" s="223"/>
      <c r="H1253" s="226" t="s">
        <v>110</v>
      </c>
      <c r="I1253" s="227"/>
      <c r="J1253" s="228"/>
      <c r="K1253" s="229">
        <f>SUBTOTAL(9,K1254:K1274)</f>
        <v>0</v>
      </c>
    </row>
    <row r="1254" spans="1:11" ht="38.25">
      <c r="A1254" s="125" t="s">
        <v>1969</v>
      </c>
      <c r="B1254" s="71" t="s">
        <v>62</v>
      </c>
      <c r="C1254" s="129"/>
      <c r="D1254" s="71" t="s">
        <v>28</v>
      </c>
      <c r="E1254" s="71" t="s">
        <v>30</v>
      </c>
      <c r="F1254" s="126" t="s">
        <v>1494</v>
      </c>
      <c r="G1254" s="98" t="s">
        <v>67</v>
      </c>
      <c r="H1254" s="146">
        <v>100</v>
      </c>
      <c r="I1254" s="187"/>
      <c r="J1254" s="75">
        <f t="shared" ref="J1254:J1261" si="124">ROUND(I1254*$K$3,2)+I1254</f>
        <v>0</v>
      </c>
      <c r="K1254" s="76">
        <f t="shared" ref="K1254:K1272" si="125">ROUND(H1254*J1254,2)</f>
        <v>0</v>
      </c>
    </row>
    <row r="1255" spans="1:11" ht="51">
      <c r="A1255" s="125" t="s">
        <v>1970</v>
      </c>
      <c r="B1255" s="71" t="s">
        <v>62</v>
      </c>
      <c r="C1255" s="129"/>
      <c r="D1255" s="71" t="s">
        <v>28</v>
      </c>
      <c r="E1255" s="71" t="s">
        <v>30</v>
      </c>
      <c r="F1255" s="126" t="s">
        <v>1846</v>
      </c>
      <c r="G1255" s="98" t="s">
        <v>67</v>
      </c>
      <c r="H1255" s="146">
        <v>60</v>
      </c>
      <c r="I1255" s="187"/>
      <c r="J1255" s="75">
        <f t="shared" si="124"/>
        <v>0</v>
      </c>
      <c r="K1255" s="76">
        <f t="shared" si="125"/>
        <v>0</v>
      </c>
    </row>
    <row r="1256" spans="1:11">
      <c r="A1256" s="125" t="s">
        <v>1971</v>
      </c>
      <c r="B1256" s="71" t="s">
        <v>62</v>
      </c>
      <c r="C1256" s="130"/>
      <c r="D1256" s="71" t="s">
        <v>28</v>
      </c>
      <c r="E1256" s="71" t="s">
        <v>30</v>
      </c>
      <c r="F1256" s="126" t="s">
        <v>1925</v>
      </c>
      <c r="G1256" s="98" t="s">
        <v>67</v>
      </c>
      <c r="H1256" s="146">
        <v>5</v>
      </c>
      <c r="I1256" s="187"/>
      <c r="J1256" s="75">
        <f t="shared" si="124"/>
        <v>0</v>
      </c>
      <c r="K1256" s="76">
        <f t="shared" si="125"/>
        <v>0</v>
      </c>
    </row>
    <row r="1257" spans="1:11" ht="25.5">
      <c r="A1257" s="125" t="s">
        <v>1972</v>
      </c>
      <c r="B1257" s="71" t="s">
        <v>62</v>
      </c>
      <c r="C1257" s="129"/>
      <c r="D1257" s="71" t="s">
        <v>28</v>
      </c>
      <c r="E1257" s="71" t="s">
        <v>30</v>
      </c>
      <c r="F1257" s="126" t="s">
        <v>1498</v>
      </c>
      <c r="G1257" s="98" t="s">
        <v>67</v>
      </c>
      <c r="H1257" s="146">
        <v>24</v>
      </c>
      <c r="I1257" s="187"/>
      <c r="J1257" s="75">
        <f t="shared" si="124"/>
        <v>0</v>
      </c>
      <c r="K1257" s="76">
        <f t="shared" si="125"/>
        <v>0</v>
      </c>
    </row>
    <row r="1258" spans="1:11" ht="25.5">
      <c r="A1258" s="125" t="s">
        <v>1973</v>
      </c>
      <c r="B1258" s="71" t="s">
        <v>62</v>
      </c>
      <c r="C1258" s="130"/>
      <c r="D1258" s="71" t="s">
        <v>28</v>
      </c>
      <c r="E1258" s="71" t="s">
        <v>30</v>
      </c>
      <c r="F1258" s="126" t="s">
        <v>1974</v>
      </c>
      <c r="G1258" s="71" t="s">
        <v>49</v>
      </c>
      <c r="H1258" s="146">
        <v>1</v>
      </c>
      <c r="I1258" s="187"/>
      <c r="J1258" s="75">
        <f t="shared" si="124"/>
        <v>0</v>
      </c>
      <c r="K1258" s="76">
        <f t="shared" si="125"/>
        <v>0</v>
      </c>
    </row>
    <row r="1259" spans="1:11" ht="25.5">
      <c r="A1259" s="125" t="s">
        <v>1975</v>
      </c>
      <c r="B1259" s="71" t="s">
        <v>62</v>
      </c>
      <c r="C1259" s="130"/>
      <c r="D1259" s="71" t="s">
        <v>28</v>
      </c>
      <c r="E1259" s="71" t="s">
        <v>30</v>
      </c>
      <c r="F1259" s="126" t="s">
        <v>1723</v>
      </c>
      <c r="G1259" s="71" t="s">
        <v>49</v>
      </c>
      <c r="H1259" s="146">
        <v>2</v>
      </c>
      <c r="I1259" s="187"/>
      <c r="J1259" s="75">
        <f t="shared" si="124"/>
        <v>0</v>
      </c>
      <c r="K1259" s="76">
        <f t="shared" si="125"/>
        <v>0</v>
      </c>
    </row>
    <row r="1260" spans="1:11" ht="25.5">
      <c r="A1260" s="125" t="s">
        <v>1976</v>
      </c>
      <c r="B1260" s="71" t="s">
        <v>62</v>
      </c>
      <c r="C1260" s="130"/>
      <c r="D1260" s="71" t="s">
        <v>28</v>
      </c>
      <c r="E1260" s="71" t="s">
        <v>30</v>
      </c>
      <c r="F1260" s="126" t="s">
        <v>1977</v>
      </c>
      <c r="G1260" s="71" t="s">
        <v>49</v>
      </c>
      <c r="H1260" s="146">
        <v>2</v>
      </c>
      <c r="I1260" s="187"/>
      <c r="J1260" s="75">
        <f t="shared" si="124"/>
        <v>0</v>
      </c>
      <c r="K1260" s="76">
        <f t="shared" si="125"/>
        <v>0</v>
      </c>
    </row>
    <row r="1261" spans="1:11" ht="25.5">
      <c r="A1261" s="125" t="s">
        <v>1978</v>
      </c>
      <c r="B1261" s="71" t="s">
        <v>62</v>
      </c>
      <c r="C1261" s="130"/>
      <c r="D1261" s="71" t="s">
        <v>28</v>
      </c>
      <c r="E1261" s="71" t="s">
        <v>30</v>
      </c>
      <c r="F1261" s="126" t="s">
        <v>1723</v>
      </c>
      <c r="G1261" s="71" t="s">
        <v>49</v>
      </c>
      <c r="H1261" s="146">
        <v>4</v>
      </c>
      <c r="I1261" s="187"/>
      <c r="J1261" s="75">
        <f t="shared" si="124"/>
        <v>0</v>
      </c>
      <c r="K1261" s="76">
        <f t="shared" si="125"/>
        <v>0</v>
      </c>
    </row>
    <row r="1262" spans="1:11">
      <c r="A1262" s="125" t="s">
        <v>1979</v>
      </c>
      <c r="B1262" s="98" t="s">
        <v>335</v>
      </c>
      <c r="C1262" s="98"/>
      <c r="D1262" s="71" t="s">
        <v>28</v>
      </c>
      <c r="E1262" s="71" t="s">
        <v>30</v>
      </c>
      <c r="F1262" s="126" t="s">
        <v>1980</v>
      </c>
      <c r="G1262" s="71" t="s">
        <v>49</v>
      </c>
      <c r="H1262" s="146">
        <v>14</v>
      </c>
      <c r="I1262" s="191"/>
      <c r="J1262" s="75">
        <f>ROUND(I1262*$K$3,2)+I1262</f>
        <v>0</v>
      </c>
      <c r="K1262" s="76">
        <f t="shared" si="125"/>
        <v>0</v>
      </c>
    </row>
    <row r="1263" spans="1:11">
      <c r="A1263" s="125" t="s">
        <v>1981</v>
      </c>
      <c r="B1263" s="71" t="s">
        <v>62</v>
      </c>
      <c r="C1263" s="129"/>
      <c r="D1263" s="71" t="s">
        <v>28</v>
      </c>
      <c r="E1263" s="71" t="s">
        <v>30</v>
      </c>
      <c r="F1263" s="126" t="s">
        <v>1836</v>
      </c>
      <c r="G1263" s="98" t="s">
        <v>67</v>
      </c>
      <c r="H1263" s="146">
        <v>12</v>
      </c>
      <c r="I1263" s="187"/>
      <c r="J1263" s="75">
        <f t="shared" ref="J1263:J1271" si="126">ROUND(I1263*$K$3,2)+I1263</f>
        <v>0</v>
      </c>
      <c r="K1263" s="76">
        <f t="shared" si="125"/>
        <v>0</v>
      </c>
    </row>
    <row r="1264" spans="1:11">
      <c r="A1264" s="125" t="s">
        <v>1982</v>
      </c>
      <c r="B1264" s="71" t="s">
        <v>62</v>
      </c>
      <c r="C1264" s="130"/>
      <c r="D1264" s="71" t="s">
        <v>28</v>
      </c>
      <c r="E1264" s="71" t="s">
        <v>30</v>
      </c>
      <c r="F1264" s="126" t="s">
        <v>1838</v>
      </c>
      <c r="G1264" s="71" t="s">
        <v>49</v>
      </c>
      <c r="H1264" s="146">
        <v>4</v>
      </c>
      <c r="I1264" s="187"/>
      <c r="J1264" s="75">
        <f t="shared" si="126"/>
        <v>0</v>
      </c>
      <c r="K1264" s="76">
        <f t="shared" si="125"/>
        <v>0</v>
      </c>
    </row>
    <row r="1265" spans="1:11" ht="25.5">
      <c r="A1265" s="125" t="s">
        <v>1983</v>
      </c>
      <c r="B1265" s="71" t="s">
        <v>62</v>
      </c>
      <c r="C1265" s="130"/>
      <c r="D1265" s="71" t="s">
        <v>28</v>
      </c>
      <c r="E1265" s="71" t="s">
        <v>30</v>
      </c>
      <c r="F1265" s="126" t="s">
        <v>1840</v>
      </c>
      <c r="G1265" s="71" t="s">
        <v>49</v>
      </c>
      <c r="H1265" s="146">
        <v>2</v>
      </c>
      <c r="I1265" s="187"/>
      <c r="J1265" s="75">
        <f t="shared" si="126"/>
        <v>0</v>
      </c>
      <c r="K1265" s="76">
        <f t="shared" si="125"/>
        <v>0</v>
      </c>
    </row>
    <row r="1266" spans="1:11">
      <c r="A1266" s="125" t="s">
        <v>1984</v>
      </c>
      <c r="B1266" s="71" t="s">
        <v>62</v>
      </c>
      <c r="C1266" s="130"/>
      <c r="D1266" s="71" t="s">
        <v>28</v>
      </c>
      <c r="E1266" s="71" t="s">
        <v>30</v>
      </c>
      <c r="F1266" s="126" t="s">
        <v>1551</v>
      </c>
      <c r="G1266" s="71" t="s">
        <v>49</v>
      </c>
      <c r="H1266" s="146">
        <v>2</v>
      </c>
      <c r="I1266" s="187"/>
      <c r="J1266" s="75">
        <f t="shared" si="126"/>
        <v>0</v>
      </c>
      <c r="K1266" s="76">
        <f t="shared" si="125"/>
        <v>0</v>
      </c>
    </row>
    <row r="1267" spans="1:11">
      <c r="A1267" s="125" t="s">
        <v>1985</v>
      </c>
      <c r="B1267" s="71" t="s">
        <v>335</v>
      </c>
      <c r="C1267" s="98"/>
      <c r="D1267" s="71" t="s">
        <v>28</v>
      </c>
      <c r="E1267" s="71" t="s">
        <v>30</v>
      </c>
      <c r="F1267" s="126" t="s">
        <v>1553</v>
      </c>
      <c r="G1267" s="71" t="s">
        <v>49</v>
      </c>
      <c r="H1267" s="146">
        <v>2</v>
      </c>
      <c r="I1267" s="187"/>
      <c r="J1267" s="75">
        <f t="shared" si="126"/>
        <v>0</v>
      </c>
      <c r="K1267" s="76">
        <f t="shared" si="125"/>
        <v>0</v>
      </c>
    </row>
    <row r="1268" spans="1:11" ht="25.5">
      <c r="A1268" s="125" t="s">
        <v>1986</v>
      </c>
      <c r="B1268" s="71" t="s">
        <v>335</v>
      </c>
      <c r="C1268" s="98"/>
      <c r="D1268" s="71" t="s">
        <v>28</v>
      </c>
      <c r="E1268" s="71" t="s">
        <v>30</v>
      </c>
      <c r="F1268" s="126" t="s">
        <v>1987</v>
      </c>
      <c r="G1268" s="71" t="s">
        <v>49</v>
      </c>
      <c r="H1268" s="146">
        <v>1</v>
      </c>
      <c r="I1268" s="187"/>
      <c r="J1268" s="75">
        <f t="shared" si="126"/>
        <v>0</v>
      </c>
      <c r="K1268" s="76">
        <f t="shared" si="125"/>
        <v>0</v>
      </c>
    </row>
    <row r="1269" spans="1:11" ht="25.5">
      <c r="A1269" s="125" t="s">
        <v>1988</v>
      </c>
      <c r="B1269" s="71" t="s">
        <v>335</v>
      </c>
      <c r="C1269" s="98"/>
      <c r="D1269" s="71" t="s">
        <v>28</v>
      </c>
      <c r="E1269" s="71" t="s">
        <v>30</v>
      </c>
      <c r="F1269" s="126" t="s">
        <v>1989</v>
      </c>
      <c r="G1269" s="71" t="s">
        <v>49</v>
      </c>
      <c r="H1269" s="146">
        <v>1</v>
      </c>
      <c r="I1269" s="187"/>
      <c r="J1269" s="75">
        <f t="shared" si="126"/>
        <v>0</v>
      </c>
      <c r="K1269" s="76">
        <f t="shared" si="125"/>
        <v>0</v>
      </c>
    </row>
    <row r="1270" spans="1:11" ht="25.5">
      <c r="A1270" s="125" t="s">
        <v>1990</v>
      </c>
      <c r="B1270" s="71" t="s">
        <v>335</v>
      </c>
      <c r="C1270" s="98"/>
      <c r="D1270" s="71" t="s">
        <v>28</v>
      </c>
      <c r="E1270" s="71" t="s">
        <v>30</v>
      </c>
      <c r="F1270" s="126" t="s">
        <v>1991</v>
      </c>
      <c r="G1270" s="71" t="s">
        <v>49</v>
      </c>
      <c r="H1270" s="146">
        <v>3</v>
      </c>
      <c r="I1270" s="187"/>
      <c r="J1270" s="75">
        <f t="shared" si="126"/>
        <v>0</v>
      </c>
      <c r="K1270" s="76">
        <f t="shared" si="125"/>
        <v>0</v>
      </c>
    </row>
    <row r="1271" spans="1:11" ht="25.5">
      <c r="A1271" s="125" t="s">
        <v>1992</v>
      </c>
      <c r="B1271" s="71" t="s">
        <v>62</v>
      </c>
      <c r="C1271" s="130"/>
      <c r="D1271" s="71" t="s">
        <v>28</v>
      </c>
      <c r="E1271" s="71" t="s">
        <v>30</v>
      </c>
      <c r="F1271" s="126" t="s">
        <v>1555</v>
      </c>
      <c r="G1271" s="71" t="s">
        <v>49</v>
      </c>
      <c r="H1271" s="146">
        <v>2</v>
      </c>
      <c r="I1271" s="187"/>
      <c r="J1271" s="75">
        <f t="shared" si="126"/>
        <v>0</v>
      </c>
      <c r="K1271" s="76">
        <f t="shared" si="125"/>
        <v>0</v>
      </c>
    </row>
    <row r="1272" spans="1:11">
      <c r="A1272" s="125" t="s">
        <v>1993</v>
      </c>
      <c r="B1272" s="98" t="s">
        <v>335</v>
      </c>
      <c r="C1272" s="98"/>
      <c r="D1272" s="71" t="s">
        <v>28</v>
      </c>
      <c r="E1272" s="71" t="s">
        <v>30</v>
      </c>
      <c r="F1272" s="126" t="s">
        <v>1994</v>
      </c>
      <c r="G1272" s="71" t="s">
        <v>49</v>
      </c>
      <c r="H1272" s="146">
        <v>1</v>
      </c>
      <c r="I1272" s="191"/>
      <c r="J1272" s="75">
        <f>ROUND(I1272*$K$3,2)+I1272</f>
        <v>0</v>
      </c>
      <c r="K1272" s="76">
        <f t="shared" si="125"/>
        <v>0</v>
      </c>
    </row>
    <row r="1273" spans="1:11" ht="38.25">
      <c r="A1273" s="125" t="s">
        <v>1995</v>
      </c>
      <c r="B1273" s="71" t="s">
        <v>62</v>
      </c>
      <c r="C1273" s="130"/>
      <c r="D1273" s="71" t="s">
        <v>28</v>
      </c>
      <c r="E1273" s="71" t="s">
        <v>30</v>
      </c>
      <c r="F1273" s="126" t="s">
        <v>1844</v>
      </c>
      <c r="G1273" s="71" t="s">
        <v>49</v>
      </c>
      <c r="H1273" s="146">
        <v>2</v>
      </c>
      <c r="I1273" s="187"/>
      <c r="J1273" s="75">
        <f>ROUND(I1273*$K$3,2)+I1273</f>
        <v>0</v>
      </c>
      <c r="K1273" s="76">
        <f>ROUND(H1273*J1273,2)</f>
        <v>0</v>
      </c>
    </row>
    <row r="1274" spans="1:11" ht="89.25">
      <c r="A1274" s="125" t="s">
        <v>1996</v>
      </c>
      <c r="B1274" s="98" t="s">
        <v>335</v>
      </c>
      <c r="C1274" s="98"/>
      <c r="D1274" s="71" t="s">
        <v>28</v>
      </c>
      <c r="E1274" s="71" t="s">
        <v>28</v>
      </c>
      <c r="F1274" s="126" t="s">
        <v>1997</v>
      </c>
      <c r="G1274" s="71" t="s">
        <v>49</v>
      </c>
      <c r="H1274" s="146">
        <v>1</v>
      </c>
      <c r="I1274" s="191"/>
      <c r="J1274" s="75">
        <f>ROUND(I1274*$K$3,2)+I1274</f>
        <v>0</v>
      </c>
      <c r="K1274" s="76">
        <f>ROUND(H1274*J1274,2)</f>
        <v>0</v>
      </c>
    </row>
    <row r="1275" spans="1:11">
      <c r="A1275" s="222" t="s">
        <v>1998</v>
      </c>
      <c r="B1275" s="223"/>
      <c r="C1275" s="224"/>
      <c r="D1275" s="223"/>
      <c r="E1275" s="223"/>
      <c r="F1275" s="225" t="s">
        <v>1999</v>
      </c>
      <c r="G1275" s="223"/>
      <c r="H1275" s="226" t="s">
        <v>110</v>
      </c>
      <c r="I1275" s="227"/>
      <c r="J1275" s="228"/>
      <c r="K1275" s="229">
        <f>SUBTOTAL(9,K1276:K1295)</f>
        <v>0</v>
      </c>
    </row>
    <row r="1276" spans="1:11" ht="25.5">
      <c r="A1276" s="125" t="s">
        <v>2000</v>
      </c>
      <c r="B1276" s="72" t="s">
        <v>1522</v>
      </c>
      <c r="C1276" s="72"/>
      <c r="D1276" s="98" t="s">
        <v>28</v>
      </c>
      <c r="E1276" s="98" t="s">
        <v>28</v>
      </c>
      <c r="F1276" s="126" t="s">
        <v>1563</v>
      </c>
      <c r="G1276" s="71" t="s">
        <v>67</v>
      </c>
      <c r="H1276" s="146">
        <v>100</v>
      </c>
      <c r="I1276" s="131"/>
      <c r="J1276" s="75">
        <f t="shared" ref="J1276:J1295" si="127">ROUND(I1276*$K$3,2)+I1276</f>
        <v>0</v>
      </c>
      <c r="K1276" s="76">
        <f t="shared" ref="K1276:K1295" si="128">ROUND(H1276*J1276,2)</f>
        <v>0</v>
      </c>
    </row>
    <row r="1277" spans="1:11" ht="25.5">
      <c r="A1277" s="125" t="s">
        <v>2001</v>
      </c>
      <c r="B1277" s="72" t="s">
        <v>1522</v>
      </c>
      <c r="C1277" s="72"/>
      <c r="D1277" s="98" t="s">
        <v>28</v>
      </c>
      <c r="E1277" s="98" t="s">
        <v>28</v>
      </c>
      <c r="F1277" s="126" t="s">
        <v>2002</v>
      </c>
      <c r="G1277" s="71" t="s">
        <v>67</v>
      </c>
      <c r="H1277" s="146">
        <v>60</v>
      </c>
      <c r="I1277" s="131"/>
      <c r="J1277" s="75">
        <f t="shared" si="127"/>
        <v>0</v>
      </c>
      <c r="K1277" s="76">
        <f t="shared" si="128"/>
        <v>0</v>
      </c>
    </row>
    <row r="1278" spans="1:11">
      <c r="A1278" s="125" t="s">
        <v>2003</v>
      </c>
      <c r="B1278" s="72" t="s">
        <v>1522</v>
      </c>
      <c r="C1278" s="72"/>
      <c r="D1278" s="98" t="s">
        <v>28</v>
      </c>
      <c r="E1278" s="98" t="s">
        <v>28</v>
      </c>
      <c r="F1278" s="126" t="s">
        <v>1948</v>
      </c>
      <c r="G1278" s="71" t="s">
        <v>67</v>
      </c>
      <c r="H1278" s="146">
        <v>5</v>
      </c>
      <c r="I1278" s="131"/>
      <c r="J1278" s="75">
        <f t="shared" si="127"/>
        <v>0</v>
      </c>
      <c r="K1278" s="76">
        <f t="shared" si="128"/>
        <v>0</v>
      </c>
    </row>
    <row r="1279" spans="1:11">
      <c r="A1279" s="125" t="s">
        <v>2004</v>
      </c>
      <c r="B1279" s="72" t="s">
        <v>1522</v>
      </c>
      <c r="C1279" s="72"/>
      <c r="D1279" s="98" t="s">
        <v>28</v>
      </c>
      <c r="E1279" s="98" t="s">
        <v>28</v>
      </c>
      <c r="F1279" s="126" t="s">
        <v>1527</v>
      </c>
      <c r="G1279" s="71" t="s">
        <v>67</v>
      </c>
      <c r="H1279" s="146">
        <v>24</v>
      </c>
      <c r="I1279" s="131"/>
      <c r="J1279" s="75">
        <f t="shared" si="127"/>
        <v>0</v>
      </c>
      <c r="K1279" s="76">
        <f t="shared" si="128"/>
        <v>0</v>
      </c>
    </row>
    <row r="1280" spans="1:11">
      <c r="A1280" s="125" t="s">
        <v>2005</v>
      </c>
      <c r="B1280" s="72" t="s">
        <v>1522</v>
      </c>
      <c r="C1280" s="72"/>
      <c r="D1280" s="98" t="s">
        <v>28</v>
      </c>
      <c r="E1280" s="98" t="s">
        <v>28</v>
      </c>
      <c r="F1280" s="126" t="s">
        <v>2006</v>
      </c>
      <c r="G1280" s="71" t="s">
        <v>49</v>
      </c>
      <c r="H1280" s="146">
        <v>1</v>
      </c>
      <c r="I1280" s="131"/>
      <c r="J1280" s="75">
        <f t="shared" si="127"/>
        <v>0</v>
      </c>
      <c r="K1280" s="76">
        <f t="shared" si="128"/>
        <v>0</v>
      </c>
    </row>
    <row r="1281" spans="1:11" ht="25.5">
      <c r="A1281" s="125" t="s">
        <v>2007</v>
      </c>
      <c r="B1281" s="72" t="s">
        <v>1522</v>
      </c>
      <c r="C1281" s="72"/>
      <c r="D1281" s="98" t="s">
        <v>28</v>
      </c>
      <c r="E1281" s="98" t="s">
        <v>28</v>
      </c>
      <c r="F1281" s="126" t="s">
        <v>2008</v>
      </c>
      <c r="G1281" s="71" t="s">
        <v>49</v>
      </c>
      <c r="H1281" s="146">
        <v>2</v>
      </c>
      <c r="I1281" s="131"/>
      <c r="J1281" s="75">
        <f t="shared" si="127"/>
        <v>0</v>
      </c>
      <c r="K1281" s="76">
        <f t="shared" si="128"/>
        <v>0</v>
      </c>
    </row>
    <row r="1282" spans="1:11">
      <c r="A1282" s="125" t="s">
        <v>2009</v>
      </c>
      <c r="B1282" s="72" t="s">
        <v>1522</v>
      </c>
      <c r="C1282" s="72"/>
      <c r="D1282" s="98" t="s">
        <v>28</v>
      </c>
      <c r="E1282" s="98" t="s">
        <v>28</v>
      </c>
      <c r="F1282" s="126" t="s">
        <v>2010</v>
      </c>
      <c r="G1282" s="71" t="s">
        <v>49</v>
      </c>
      <c r="H1282" s="146">
        <v>2</v>
      </c>
      <c r="I1282" s="131"/>
      <c r="J1282" s="75">
        <f t="shared" si="127"/>
        <v>0</v>
      </c>
      <c r="K1282" s="76">
        <f t="shared" si="128"/>
        <v>0</v>
      </c>
    </row>
    <row r="1283" spans="1:11" ht="25.5">
      <c r="A1283" s="125" t="s">
        <v>2011</v>
      </c>
      <c r="B1283" s="72" t="s">
        <v>1522</v>
      </c>
      <c r="C1283" s="72"/>
      <c r="D1283" s="98" t="s">
        <v>28</v>
      </c>
      <c r="E1283" s="98" t="s">
        <v>28</v>
      </c>
      <c r="F1283" s="126" t="s">
        <v>2008</v>
      </c>
      <c r="G1283" s="71" t="s">
        <v>49</v>
      </c>
      <c r="H1283" s="146">
        <v>4</v>
      </c>
      <c r="I1283" s="131"/>
      <c r="J1283" s="75">
        <f t="shared" si="127"/>
        <v>0</v>
      </c>
      <c r="K1283" s="76">
        <f t="shared" si="128"/>
        <v>0</v>
      </c>
    </row>
    <row r="1284" spans="1:11">
      <c r="A1284" s="125" t="s">
        <v>2012</v>
      </c>
      <c r="B1284" s="72" t="s">
        <v>1522</v>
      </c>
      <c r="C1284" s="72"/>
      <c r="D1284" s="98" t="s">
        <v>28</v>
      </c>
      <c r="E1284" s="98" t="s">
        <v>28</v>
      </c>
      <c r="F1284" s="126" t="s">
        <v>1980</v>
      </c>
      <c r="G1284" s="71" t="s">
        <v>49</v>
      </c>
      <c r="H1284" s="146">
        <v>14</v>
      </c>
      <c r="I1284" s="131"/>
      <c r="J1284" s="75">
        <f t="shared" si="127"/>
        <v>0</v>
      </c>
      <c r="K1284" s="76">
        <f t="shared" si="128"/>
        <v>0</v>
      </c>
    </row>
    <row r="1285" spans="1:11" ht="25.5">
      <c r="A1285" s="125" t="s">
        <v>2013</v>
      </c>
      <c r="B1285" s="72" t="s">
        <v>1522</v>
      </c>
      <c r="C1285" s="72"/>
      <c r="D1285" s="98" t="s">
        <v>28</v>
      </c>
      <c r="E1285" s="98" t="s">
        <v>28</v>
      </c>
      <c r="F1285" s="126" t="s">
        <v>2014</v>
      </c>
      <c r="G1285" s="71" t="s">
        <v>67</v>
      </c>
      <c r="H1285" s="146">
        <v>12</v>
      </c>
      <c r="I1285" s="131"/>
      <c r="J1285" s="75">
        <f t="shared" si="127"/>
        <v>0</v>
      </c>
      <c r="K1285" s="76">
        <f t="shared" si="128"/>
        <v>0</v>
      </c>
    </row>
    <row r="1286" spans="1:11">
      <c r="A1286" s="125" t="s">
        <v>2015</v>
      </c>
      <c r="B1286" s="72" t="s">
        <v>1522</v>
      </c>
      <c r="C1286" s="72"/>
      <c r="D1286" s="98" t="s">
        <v>28</v>
      </c>
      <c r="E1286" s="98" t="s">
        <v>28</v>
      </c>
      <c r="F1286" s="126" t="s">
        <v>2016</v>
      </c>
      <c r="G1286" s="71" t="s">
        <v>49</v>
      </c>
      <c r="H1286" s="146">
        <v>4</v>
      </c>
      <c r="I1286" s="131"/>
      <c r="J1286" s="75">
        <f t="shared" si="127"/>
        <v>0</v>
      </c>
      <c r="K1286" s="76">
        <f t="shared" si="128"/>
        <v>0</v>
      </c>
    </row>
    <row r="1287" spans="1:11">
      <c r="A1287" s="125" t="s">
        <v>2017</v>
      </c>
      <c r="B1287" s="72" t="s">
        <v>1522</v>
      </c>
      <c r="C1287" s="72"/>
      <c r="D1287" s="98" t="s">
        <v>28</v>
      </c>
      <c r="E1287" s="98" t="s">
        <v>28</v>
      </c>
      <c r="F1287" s="126" t="s">
        <v>2018</v>
      </c>
      <c r="G1287" s="71" t="s">
        <v>49</v>
      </c>
      <c r="H1287" s="146">
        <v>2</v>
      </c>
      <c r="I1287" s="131"/>
      <c r="J1287" s="75">
        <f t="shared" si="127"/>
        <v>0</v>
      </c>
      <c r="K1287" s="76">
        <f t="shared" si="128"/>
        <v>0</v>
      </c>
    </row>
    <row r="1288" spans="1:11">
      <c r="A1288" s="125" t="s">
        <v>2019</v>
      </c>
      <c r="B1288" s="72" t="s">
        <v>1522</v>
      </c>
      <c r="C1288" s="72"/>
      <c r="D1288" s="98" t="s">
        <v>28</v>
      </c>
      <c r="E1288" s="98" t="s">
        <v>28</v>
      </c>
      <c r="F1288" s="126" t="s">
        <v>1567</v>
      </c>
      <c r="G1288" s="71" t="s">
        <v>49</v>
      </c>
      <c r="H1288" s="146">
        <v>2</v>
      </c>
      <c r="I1288" s="131"/>
      <c r="J1288" s="75">
        <f t="shared" si="127"/>
        <v>0</v>
      </c>
      <c r="K1288" s="76">
        <f t="shared" si="128"/>
        <v>0</v>
      </c>
    </row>
    <row r="1289" spans="1:11">
      <c r="A1289" s="125" t="s">
        <v>2020</v>
      </c>
      <c r="B1289" s="72" t="s">
        <v>1522</v>
      </c>
      <c r="C1289" s="72"/>
      <c r="D1289" s="98" t="s">
        <v>28</v>
      </c>
      <c r="E1289" s="98" t="s">
        <v>28</v>
      </c>
      <c r="F1289" s="126" t="s">
        <v>1553</v>
      </c>
      <c r="G1289" s="71" t="s">
        <v>49</v>
      </c>
      <c r="H1289" s="146">
        <v>2</v>
      </c>
      <c r="I1289" s="131"/>
      <c r="J1289" s="75">
        <f t="shared" si="127"/>
        <v>0</v>
      </c>
      <c r="K1289" s="76">
        <f t="shared" si="128"/>
        <v>0</v>
      </c>
    </row>
    <row r="1290" spans="1:11" ht="25.5">
      <c r="A1290" s="125" t="s">
        <v>2021</v>
      </c>
      <c r="B1290" s="72" t="s">
        <v>1522</v>
      </c>
      <c r="C1290" s="72"/>
      <c r="D1290" s="98" t="s">
        <v>28</v>
      </c>
      <c r="E1290" s="98" t="s">
        <v>28</v>
      </c>
      <c r="F1290" s="126" t="s">
        <v>2022</v>
      </c>
      <c r="G1290" s="71" t="s">
        <v>49</v>
      </c>
      <c r="H1290" s="146">
        <v>1</v>
      </c>
      <c r="I1290" s="131"/>
      <c r="J1290" s="75">
        <f t="shared" si="127"/>
        <v>0</v>
      </c>
      <c r="K1290" s="76">
        <f t="shared" si="128"/>
        <v>0</v>
      </c>
    </row>
    <row r="1291" spans="1:11" ht="25.5">
      <c r="A1291" s="125" t="s">
        <v>2023</v>
      </c>
      <c r="B1291" s="72" t="s">
        <v>1522</v>
      </c>
      <c r="C1291" s="72"/>
      <c r="D1291" s="98" t="s">
        <v>28</v>
      </c>
      <c r="E1291" s="98" t="s">
        <v>28</v>
      </c>
      <c r="F1291" s="126" t="s">
        <v>2024</v>
      </c>
      <c r="G1291" s="71" t="s">
        <v>49</v>
      </c>
      <c r="H1291" s="146">
        <v>1</v>
      </c>
      <c r="I1291" s="131"/>
      <c r="J1291" s="75">
        <f t="shared" si="127"/>
        <v>0</v>
      </c>
      <c r="K1291" s="76">
        <f t="shared" si="128"/>
        <v>0</v>
      </c>
    </row>
    <row r="1292" spans="1:11" ht="25.5">
      <c r="A1292" s="125" t="s">
        <v>2025</v>
      </c>
      <c r="B1292" s="72" t="s">
        <v>1522</v>
      </c>
      <c r="C1292" s="72"/>
      <c r="D1292" s="98" t="s">
        <v>28</v>
      </c>
      <c r="E1292" s="98" t="s">
        <v>28</v>
      </c>
      <c r="F1292" s="126" t="s">
        <v>2026</v>
      </c>
      <c r="G1292" s="71" t="s">
        <v>49</v>
      </c>
      <c r="H1292" s="146">
        <v>3</v>
      </c>
      <c r="I1292" s="131"/>
      <c r="J1292" s="75">
        <f t="shared" si="127"/>
        <v>0</v>
      </c>
      <c r="K1292" s="76">
        <f t="shared" si="128"/>
        <v>0</v>
      </c>
    </row>
    <row r="1293" spans="1:11" ht="25.5">
      <c r="A1293" s="125" t="s">
        <v>2027</v>
      </c>
      <c r="B1293" s="72" t="s">
        <v>1522</v>
      </c>
      <c r="C1293" s="72"/>
      <c r="D1293" s="98" t="s">
        <v>28</v>
      </c>
      <c r="E1293" s="98" t="s">
        <v>28</v>
      </c>
      <c r="F1293" s="126" t="s">
        <v>1570</v>
      </c>
      <c r="G1293" s="71" t="s">
        <v>49</v>
      </c>
      <c r="H1293" s="146">
        <v>2</v>
      </c>
      <c r="I1293" s="131"/>
      <c r="J1293" s="75">
        <f t="shared" si="127"/>
        <v>0</v>
      </c>
      <c r="K1293" s="76">
        <f t="shared" si="128"/>
        <v>0</v>
      </c>
    </row>
    <row r="1294" spans="1:11">
      <c r="A1294" s="125" t="s">
        <v>2028</v>
      </c>
      <c r="B1294" s="72" t="s">
        <v>1522</v>
      </c>
      <c r="C1294" s="72"/>
      <c r="D1294" s="98" t="s">
        <v>28</v>
      </c>
      <c r="E1294" s="98" t="s">
        <v>28</v>
      </c>
      <c r="F1294" s="126" t="s">
        <v>1994</v>
      </c>
      <c r="G1294" s="71" t="s">
        <v>49</v>
      </c>
      <c r="H1294" s="146">
        <v>1</v>
      </c>
      <c r="I1294" s="131"/>
      <c r="J1294" s="75">
        <f t="shared" si="127"/>
        <v>0</v>
      </c>
      <c r="K1294" s="76">
        <f t="shared" si="128"/>
        <v>0</v>
      </c>
    </row>
    <row r="1295" spans="1:11" ht="25.5">
      <c r="A1295" s="125" t="s">
        <v>2029</v>
      </c>
      <c r="B1295" s="72" t="s">
        <v>1522</v>
      </c>
      <c r="C1295" s="72"/>
      <c r="D1295" s="98" t="s">
        <v>28</v>
      </c>
      <c r="E1295" s="98" t="s">
        <v>28</v>
      </c>
      <c r="F1295" s="126" t="s">
        <v>2030</v>
      </c>
      <c r="G1295" s="71" t="s">
        <v>49</v>
      </c>
      <c r="H1295" s="146">
        <v>2</v>
      </c>
      <c r="I1295" s="131"/>
      <c r="J1295" s="75">
        <f t="shared" si="127"/>
        <v>0</v>
      </c>
      <c r="K1295" s="76">
        <f t="shared" si="128"/>
        <v>0</v>
      </c>
    </row>
    <row r="1296" spans="1:11" ht="25.5">
      <c r="A1296" s="222" t="s">
        <v>2031</v>
      </c>
      <c r="B1296" s="223"/>
      <c r="C1296" s="224"/>
      <c r="D1296" s="223"/>
      <c r="E1296" s="223"/>
      <c r="F1296" s="225" t="s">
        <v>1575</v>
      </c>
      <c r="G1296" s="223"/>
      <c r="H1296" s="226" t="s">
        <v>110</v>
      </c>
      <c r="I1296" s="227"/>
      <c r="J1296" s="228"/>
      <c r="K1296" s="229">
        <f>SUBTOTAL(9,K1297:K1300)</f>
        <v>0</v>
      </c>
    </row>
    <row r="1297" spans="1:11" ht="51">
      <c r="A1297" s="125" t="s">
        <v>2032</v>
      </c>
      <c r="B1297" s="71" t="s">
        <v>62</v>
      </c>
      <c r="C1297" s="129"/>
      <c r="D1297" s="71" t="s">
        <v>28</v>
      </c>
      <c r="E1297" s="71" t="s">
        <v>30</v>
      </c>
      <c r="F1297" s="126" t="s">
        <v>2033</v>
      </c>
      <c r="G1297" s="98" t="s">
        <v>67</v>
      </c>
      <c r="H1297" s="146">
        <v>150</v>
      </c>
      <c r="I1297" s="187"/>
      <c r="J1297" s="75">
        <f>ROUND(I1297*$K$3,2)+I1297</f>
        <v>0</v>
      </c>
      <c r="K1297" s="76">
        <f>ROUND(H1297*J1297,2)</f>
        <v>0</v>
      </c>
    </row>
    <row r="1298" spans="1:11">
      <c r="A1298" s="125" t="s">
        <v>2034</v>
      </c>
      <c r="B1298" s="71" t="s">
        <v>62</v>
      </c>
      <c r="C1298" s="130"/>
      <c r="D1298" s="71" t="s">
        <v>28</v>
      </c>
      <c r="E1298" s="71" t="s">
        <v>30</v>
      </c>
      <c r="F1298" s="126" t="s">
        <v>1925</v>
      </c>
      <c r="G1298" s="98" t="s">
        <v>67</v>
      </c>
      <c r="H1298" s="146">
        <v>100</v>
      </c>
      <c r="I1298" s="187"/>
      <c r="J1298" s="75">
        <f>ROUND(I1298*$K$3,2)+I1298</f>
        <v>0</v>
      </c>
      <c r="K1298" s="76">
        <f>ROUND(H1298*J1298,2)</f>
        <v>0</v>
      </c>
    </row>
    <row r="1299" spans="1:11" ht="76.5">
      <c r="A1299" s="125" t="s">
        <v>2035</v>
      </c>
      <c r="B1299" s="98" t="s">
        <v>335</v>
      </c>
      <c r="C1299" s="98"/>
      <c r="D1299" s="71" t="s">
        <v>32</v>
      </c>
      <c r="E1299" s="71" t="s">
        <v>30</v>
      </c>
      <c r="F1299" s="126" t="s">
        <v>2036</v>
      </c>
      <c r="G1299" s="71" t="s">
        <v>49</v>
      </c>
      <c r="H1299" s="146">
        <v>1</v>
      </c>
      <c r="I1299" s="191"/>
      <c r="J1299" s="75">
        <f>ROUND(I1299*$K$5,2)+I1299</f>
        <v>0</v>
      </c>
      <c r="K1299" s="76">
        <f>ROUND(H1299*J1299,2)</f>
        <v>0</v>
      </c>
    </row>
    <row r="1300" spans="1:11" ht="25.5">
      <c r="A1300" s="125" t="s">
        <v>2037</v>
      </c>
      <c r="B1300" s="98" t="s">
        <v>335</v>
      </c>
      <c r="C1300" s="98"/>
      <c r="D1300" s="71" t="s">
        <v>28</v>
      </c>
      <c r="E1300" s="71" t="s">
        <v>30</v>
      </c>
      <c r="F1300" s="126" t="s">
        <v>1582</v>
      </c>
      <c r="G1300" s="71" t="s">
        <v>49</v>
      </c>
      <c r="H1300" s="146">
        <v>1</v>
      </c>
      <c r="I1300" s="187"/>
      <c r="J1300" s="75">
        <f>ROUND(I1300*$K$3,2)+I1300</f>
        <v>0</v>
      </c>
      <c r="K1300" s="76">
        <f>ROUND(H1300*J1300,2)</f>
        <v>0</v>
      </c>
    </row>
    <row r="1301" spans="1:11" ht="25.5">
      <c r="A1301" s="222" t="s">
        <v>2038</v>
      </c>
      <c r="B1301" s="223"/>
      <c r="C1301" s="224"/>
      <c r="D1301" s="223"/>
      <c r="E1301" s="223"/>
      <c r="F1301" s="225" t="s">
        <v>2039</v>
      </c>
      <c r="G1301" s="223"/>
      <c r="H1301" s="226" t="s">
        <v>110</v>
      </c>
      <c r="I1301" s="227"/>
      <c r="J1301" s="228"/>
      <c r="K1301" s="229">
        <f>SUBTOTAL(9,K1302:K1305)</f>
        <v>0</v>
      </c>
    </row>
    <row r="1302" spans="1:11" ht="25.5">
      <c r="A1302" s="125" t="s">
        <v>2040</v>
      </c>
      <c r="B1302" s="72" t="s">
        <v>1522</v>
      </c>
      <c r="C1302" s="72"/>
      <c r="D1302" s="98" t="s">
        <v>28</v>
      </c>
      <c r="E1302" s="98"/>
      <c r="F1302" s="126" t="s">
        <v>2041</v>
      </c>
      <c r="G1302" s="71" t="s">
        <v>67</v>
      </c>
      <c r="H1302" s="146">
        <v>150</v>
      </c>
      <c r="I1302" s="131"/>
      <c r="J1302" s="75">
        <f>ROUND(I1302*$K$3,2)+I1302</f>
        <v>0</v>
      </c>
      <c r="K1302" s="76">
        <f>ROUND(H1302*J1302,2)</f>
        <v>0</v>
      </c>
    </row>
    <row r="1303" spans="1:11">
      <c r="A1303" s="125" t="s">
        <v>2042</v>
      </c>
      <c r="B1303" s="72" t="s">
        <v>1522</v>
      </c>
      <c r="C1303" s="72"/>
      <c r="D1303" s="98" t="s">
        <v>28</v>
      </c>
      <c r="E1303" s="98"/>
      <c r="F1303" s="126" t="s">
        <v>1948</v>
      </c>
      <c r="G1303" s="71" t="s">
        <v>67</v>
      </c>
      <c r="H1303" s="146">
        <v>100</v>
      </c>
      <c r="I1303" s="131"/>
      <c r="J1303" s="75">
        <f>ROUND(I1303*$K$3,2)+I1303</f>
        <v>0</v>
      </c>
      <c r="K1303" s="76">
        <f>ROUND(H1303*J1303,2)</f>
        <v>0</v>
      </c>
    </row>
    <row r="1304" spans="1:11" ht="76.5">
      <c r="A1304" s="125" t="s">
        <v>2043</v>
      </c>
      <c r="B1304" s="72" t="s">
        <v>609</v>
      </c>
      <c r="C1304" s="72"/>
      <c r="D1304" s="98" t="s">
        <v>28</v>
      </c>
      <c r="E1304" s="98"/>
      <c r="F1304" s="126" t="s">
        <v>2036</v>
      </c>
      <c r="G1304" s="71" t="s">
        <v>49</v>
      </c>
      <c r="H1304" s="146">
        <v>1</v>
      </c>
      <c r="I1304" s="131"/>
      <c r="J1304" s="75">
        <f>ROUND(I1304*$K$3,2)+I1304</f>
        <v>0</v>
      </c>
      <c r="K1304" s="76">
        <f>ROUND(H1304*J1304,2)</f>
        <v>0</v>
      </c>
    </row>
    <row r="1305" spans="1:11" ht="25.5">
      <c r="A1305" s="125" t="s">
        <v>2044</v>
      </c>
      <c r="B1305" s="72" t="s">
        <v>1522</v>
      </c>
      <c r="C1305" s="72"/>
      <c r="D1305" s="98" t="s">
        <v>28</v>
      </c>
      <c r="E1305" s="98"/>
      <c r="F1305" s="126" t="s">
        <v>1582</v>
      </c>
      <c r="G1305" s="71" t="s">
        <v>49</v>
      </c>
      <c r="H1305" s="146">
        <v>1</v>
      </c>
      <c r="I1305" s="131"/>
      <c r="J1305" s="75">
        <f>ROUND(I1305*$K$3,2)+I1305</f>
        <v>0</v>
      </c>
      <c r="K1305" s="76">
        <f>ROUND(H1305*J1305,2)</f>
        <v>0</v>
      </c>
    </row>
    <row r="1306" spans="1:11" ht="25.5">
      <c r="A1306" s="222" t="s">
        <v>2045</v>
      </c>
      <c r="B1306" s="223"/>
      <c r="C1306" s="224"/>
      <c r="D1306" s="223"/>
      <c r="E1306" s="223"/>
      <c r="F1306" s="225" t="s">
        <v>2046</v>
      </c>
      <c r="G1306" s="223"/>
      <c r="H1306" s="226" t="s">
        <v>110</v>
      </c>
      <c r="I1306" s="227"/>
      <c r="J1306" s="228"/>
      <c r="K1306" s="229">
        <f>SUBTOTAL(9,K1307:K1325)</f>
        <v>0</v>
      </c>
    </row>
    <row r="1307" spans="1:11" ht="51">
      <c r="A1307" s="125" t="s">
        <v>2047</v>
      </c>
      <c r="B1307" s="98" t="s">
        <v>335</v>
      </c>
      <c r="C1307" s="98"/>
      <c r="D1307" s="71" t="s">
        <v>28</v>
      </c>
      <c r="E1307" s="71" t="s">
        <v>30</v>
      </c>
      <c r="F1307" s="126" t="s">
        <v>2048</v>
      </c>
      <c r="G1307" s="71" t="s">
        <v>49</v>
      </c>
      <c r="H1307" s="146">
        <v>1</v>
      </c>
      <c r="I1307" s="191"/>
      <c r="J1307" s="75">
        <f>ROUND(I1307*$K$3,2)+I1307</f>
        <v>0</v>
      </c>
      <c r="K1307" s="76">
        <f t="shared" ref="K1307:K1325" si="129">ROUND(H1307*J1307,2)</f>
        <v>0</v>
      </c>
    </row>
    <row r="1308" spans="1:11" ht="51">
      <c r="A1308" s="125" t="s">
        <v>2049</v>
      </c>
      <c r="B1308" s="71" t="s">
        <v>62</v>
      </c>
      <c r="C1308" s="129"/>
      <c r="D1308" s="71" t="s">
        <v>28</v>
      </c>
      <c r="E1308" s="71" t="s">
        <v>30</v>
      </c>
      <c r="F1308" s="126" t="s">
        <v>2050</v>
      </c>
      <c r="G1308" s="71" t="s">
        <v>49</v>
      </c>
      <c r="H1308" s="146">
        <v>10</v>
      </c>
      <c r="I1308" s="187"/>
      <c r="J1308" s="75">
        <f>ROUND(I1308*$K$3,2)+I1308</f>
        <v>0</v>
      </c>
      <c r="K1308" s="76">
        <f t="shared" si="129"/>
        <v>0</v>
      </c>
    </row>
    <row r="1309" spans="1:11">
      <c r="A1309" s="125" t="s">
        <v>2051</v>
      </c>
      <c r="B1309" s="71" t="s">
        <v>62</v>
      </c>
      <c r="C1309" s="129"/>
      <c r="D1309" s="71" t="s">
        <v>28</v>
      </c>
      <c r="E1309" s="71" t="s">
        <v>30</v>
      </c>
      <c r="F1309" s="126" t="s">
        <v>2052</v>
      </c>
      <c r="G1309" s="71" t="s">
        <v>49</v>
      </c>
      <c r="H1309" s="146">
        <v>10</v>
      </c>
      <c r="I1309" s="187"/>
      <c r="J1309" s="75">
        <f>ROUND(I1309*$K$3,2)+I1309</f>
        <v>0</v>
      </c>
      <c r="K1309" s="76">
        <f t="shared" si="129"/>
        <v>0</v>
      </c>
    </row>
    <row r="1310" spans="1:11">
      <c r="A1310" s="125" t="s">
        <v>2053</v>
      </c>
      <c r="B1310" s="71" t="s">
        <v>62</v>
      </c>
      <c r="C1310" s="129"/>
      <c r="D1310" s="71" t="s">
        <v>28</v>
      </c>
      <c r="E1310" s="71" t="s">
        <v>30</v>
      </c>
      <c r="F1310" s="126" t="s">
        <v>2054</v>
      </c>
      <c r="G1310" s="71" t="s">
        <v>49</v>
      </c>
      <c r="H1310" s="146">
        <v>10</v>
      </c>
      <c r="I1310" s="187"/>
      <c r="J1310" s="75">
        <f>ROUND(I1310*$K$3,2)+I1310</f>
        <v>0</v>
      </c>
      <c r="K1310" s="76">
        <f t="shared" si="129"/>
        <v>0</v>
      </c>
    </row>
    <row r="1311" spans="1:11" ht="38.25">
      <c r="A1311" s="125" t="s">
        <v>2055</v>
      </c>
      <c r="B1311" s="71" t="s">
        <v>62</v>
      </c>
      <c r="C1311" s="129"/>
      <c r="D1311" s="71" t="s">
        <v>28</v>
      </c>
      <c r="E1311" s="71" t="s">
        <v>28</v>
      </c>
      <c r="F1311" s="126" t="s">
        <v>1484</v>
      </c>
      <c r="G1311" s="71" t="s">
        <v>49</v>
      </c>
      <c r="H1311" s="146">
        <v>5</v>
      </c>
      <c r="I1311" s="187"/>
      <c r="J1311" s="75">
        <f>ROUND(I1311*$K$3,2)+I1311</f>
        <v>0</v>
      </c>
      <c r="K1311" s="76">
        <f t="shared" si="129"/>
        <v>0</v>
      </c>
    </row>
    <row r="1312" spans="1:11">
      <c r="A1312" s="125" t="s">
        <v>2056</v>
      </c>
      <c r="B1312" s="71" t="s">
        <v>335</v>
      </c>
      <c r="C1312" s="98"/>
      <c r="D1312" s="71" t="s">
        <v>28</v>
      </c>
      <c r="E1312" s="71" t="s">
        <v>30</v>
      </c>
      <c r="F1312" s="126" t="s">
        <v>1553</v>
      </c>
      <c r="G1312" s="71" t="s">
        <v>49</v>
      </c>
      <c r="H1312" s="146">
        <v>12</v>
      </c>
      <c r="I1312" s="187"/>
      <c r="J1312" s="75">
        <f t="shared" ref="J1312:J1320" si="130">ROUND(I1312*$K$3,2)+I1312</f>
        <v>0</v>
      </c>
      <c r="K1312" s="76">
        <f t="shared" si="129"/>
        <v>0</v>
      </c>
    </row>
    <row r="1313" spans="1:11">
      <c r="A1313" s="125" t="s">
        <v>2057</v>
      </c>
      <c r="B1313" s="71" t="s">
        <v>62</v>
      </c>
      <c r="C1313" s="130"/>
      <c r="D1313" s="71" t="s">
        <v>28</v>
      </c>
      <c r="E1313" s="71" t="s">
        <v>30</v>
      </c>
      <c r="F1313" s="126" t="s">
        <v>1551</v>
      </c>
      <c r="G1313" s="71" t="s">
        <v>49</v>
      </c>
      <c r="H1313" s="146">
        <v>12</v>
      </c>
      <c r="I1313" s="187"/>
      <c r="J1313" s="75">
        <f t="shared" si="130"/>
        <v>0</v>
      </c>
      <c r="K1313" s="76">
        <f t="shared" si="129"/>
        <v>0</v>
      </c>
    </row>
    <row r="1314" spans="1:11" ht="25.5">
      <c r="A1314" s="125" t="s">
        <v>2058</v>
      </c>
      <c r="B1314" s="71" t="s">
        <v>62</v>
      </c>
      <c r="C1314" s="129"/>
      <c r="D1314" s="71" t="s">
        <v>28</v>
      </c>
      <c r="E1314" s="71" t="s">
        <v>30</v>
      </c>
      <c r="F1314" s="126" t="s">
        <v>2059</v>
      </c>
      <c r="G1314" s="71" t="s">
        <v>49</v>
      </c>
      <c r="H1314" s="146">
        <v>30</v>
      </c>
      <c r="I1314" s="187"/>
      <c r="J1314" s="75">
        <f t="shared" si="130"/>
        <v>0</v>
      </c>
      <c r="K1314" s="76">
        <f t="shared" si="129"/>
        <v>0</v>
      </c>
    </row>
    <row r="1315" spans="1:11" ht="25.5">
      <c r="A1315" s="125" t="s">
        <v>2060</v>
      </c>
      <c r="B1315" s="71" t="s">
        <v>62</v>
      </c>
      <c r="C1315" s="129"/>
      <c r="D1315" s="71" t="s">
        <v>28</v>
      </c>
      <c r="E1315" s="71" t="s">
        <v>30</v>
      </c>
      <c r="F1315" s="126" t="s">
        <v>2061</v>
      </c>
      <c r="G1315" s="71" t="s">
        <v>49</v>
      </c>
      <c r="H1315" s="146">
        <v>30</v>
      </c>
      <c r="I1315" s="187"/>
      <c r="J1315" s="75">
        <f t="shared" si="130"/>
        <v>0</v>
      </c>
      <c r="K1315" s="76">
        <f t="shared" si="129"/>
        <v>0</v>
      </c>
    </row>
    <row r="1316" spans="1:11" ht="38.25">
      <c r="A1316" s="125" t="s">
        <v>2062</v>
      </c>
      <c r="B1316" s="71" t="s">
        <v>62</v>
      </c>
      <c r="C1316" s="129"/>
      <c r="D1316" s="71" t="s">
        <v>28</v>
      </c>
      <c r="E1316" s="71" t="s">
        <v>30</v>
      </c>
      <c r="F1316" s="126" t="s">
        <v>1494</v>
      </c>
      <c r="G1316" s="98" t="s">
        <v>67</v>
      </c>
      <c r="H1316" s="146">
        <v>1000</v>
      </c>
      <c r="I1316" s="187"/>
      <c r="J1316" s="75">
        <f t="shared" si="130"/>
        <v>0</v>
      </c>
      <c r="K1316" s="76">
        <f t="shared" si="129"/>
        <v>0</v>
      </c>
    </row>
    <row r="1317" spans="1:11" ht="38.25">
      <c r="A1317" s="125" t="s">
        <v>2063</v>
      </c>
      <c r="B1317" s="71" t="s">
        <v>62</v>
      </c>
      <c r="C1317" s="129"/>
      <c r="D1317" s="71" t="s">
        <v>28</v>
      </c>
      <c r="E1317" s="71" t="s">
        <v>30</v>
      </c>
      <c r="F1317" s="126" t="s">
        <v>1494</v>
      </c>
      <c r="G1317" s="98" t="s">
        <v>67</v>
      </c>
      <c r="H1317" s="146">
        <v>1000</v>
      </c>
      <c r="I1317" s="187"/>
      <c r="J1317" s="75">
        <f t="shared" si="130"/>
        <v>0</v>
      </c>
      <c r="K1317" s="76">
        <f t="shared" si="129"/>
        <v>0</v>
      </c>
    </row>
    <row r="1318" spans="1:11" ht="38.25">
      <c r="A1318" s="125" t="s">
        <v>2064</v>
      </c>
      <c r="B1318" s="71" t="s">
        <v>62</v>
      </c>
      <c r="C1318" s="129"/>
      <c r="D1318" s="71" t="s">
        <v>28</v>
      </c>
      <c r="E1318" s="71" t="s">
        <v>30</v>
      </c>
      <c r="F1318" s="126" t="s">
        <v>1494</v>
      </c>
      <c r="G1318" s="98" t="s">
        <v>67</v>
      </c>
      <c r="H1318" s="146">
        <v>1000</v>
      </c>
      <c r="I1318" s="187"/>
      <c r="J1318" s="75">
        <f t="shared" si="130"/>
        <v>0</v>
      </c>
      <c r="K1318" s="76">
        <f t="shared" si="129"/>
        <v>0</v>
      </c>
    </row>
    <row r="1319" spans="1:11">
      <c r="A1319" s="125" t="s">
        <v>2065</v>
      </c>
      <c r="B1319" s="98" t="s">
        <v>335</v>
      </c>
      <c r="C1319" s="98"/>
      <c r="D1319" s="71" t="s">
        <v>28</v>
      </c>
      <c r="E1319" s="71" t="s">
        <v>30</v>
      </c>
      <c r="F1319" s="126" t="s">
        <v>2066</v>
      </c>
      <c r="G1319" s="71" t="s">
        <v>49</v>
      </c>
      <c r="H1319" s="146">
        <v>35</v>
      </c>
      <c r="I1319" s="191"/>
      <c r="J1319" s="75">
        <f t="shared" si="130"/>
        <v>0</v>
      </c>
      <c r="K1319" s="76">
        <f t="shared" si="129"/>
        <v>0</v>
      </c>
    </row>
    <row r="1320" spans="1:11">
      <c r="A1320" s="125" t="s">
        <v>2067</v>
      </c>
      <c r="B1320" s="98" t="s">
        <v>335</v>
      </c>
      <c r="C1320" s="98"/>
      <c r="D1320" s="71" t="s">
        <v>28</v>
      </c>
      <c r="E1320" s="71" t="s">
        <v>30</v>
      </c>
      <c r="F1320" s="126" t="s">
        <v>2068</v>
      </c>
      <c r="G1320" s="71" t="s">
        <v>49</v>
      </c>
      <c r="H1320" s="146">
        <v>20</v>
      </c>
      <c r="I1320" s="191"/>
      <c r="J1320" s="75">
        <f t="shared" si="130"/>
        <v>0</v>
      </c>
      <c r="K1320" s="76">
        <f t="shared" si="129"/>
        <v>0</v>
      </c>
    </row>
    <row r="1321" spans="1:11" ht="25.5">
      <c r="A1321" s="125" t="s">
        <v>2069</v>
      </c>
      <c r="B1321" s="71" t="s">
        <v>62</v>
      </c>
      <c r="C1321" s="129"/>
      <c r="D1321" s="71" t="s">
        <v>28</v>
      </c>
      <c r="E1321" s="71" t="s">
        <v>30</v>
      </c>
      <c r="F1321" s="126" t="s">
        <v>2070</v>
      </c>
      <c r="G1321" s="71" t="s">
        <v>49</v>
      </c>
      <c r="H1321" s="146">
        <v>30</v>
      </c>
      <c r="I1321" s="187"/>
      <c r="J1321" s="75">
        <f>ROUND(I1321*$K$3,2)+I1321</f>
        <v>0</v>
      </c>
      <c r="K1321" s="76">
        <f t="shared" si="129"/>
        <v>0</v>
      </c>
    </row>
    <row r="1322" spans="1:11" ht="25.5">
      <c r="A1322" s="125" t="s">
        <v>2071</v>
      </c>
      <c r="B1322" s="71" t="s">
        <v>62</v>
      </c>
      <c r="C1322" s="129"/>
      <c r="D1322" s="71" t="s">
        <v>28</v>
      </c>
      <c r="E1322" s="71" t="s">
        <v>30</v>
      </c>
      <c r="F1322" s="126" t="s">
        <v>2072</v>
      </c>
      <c r="G1322" s="71" t="s">
        <v>49</v>
      </c>
      <c r="H1322" s="146">
        <v>30</v>
      </c>
      <c r="I1322" s="187"/>
      <c r="J1322" s="75">
        <f>ROUND(I1322*$K$3,2)+I1322</f>
        <v>0</v>
      </c>
      <c r="K1322" s="76">
        <f t="shared" si="129"/>
        <v>0</v>
      </c>
    </row>
    <row r="1323" spans="1:11" ht="25.5">
      <c r="A1323" s="125" t="s">
        <v>2073</v>
      </c>
      <c r="B1323" s="98" t="s">
        <v>335</v>
      </c>
      <c r="C1323" s="98"/>
      <c r="D1323" s="147" t="s">
        <v>28</v>
      </c>
      <c r="E1323" s="147" t="s">
        <v>30</v>
      </c>
      <c r="F1323" s="149" t="s">
        <v>2074</v>
      </c>
      <c r="G1323" s="147" t="s">
        <v>49</v>
      </c>
      <c r="H1323" s="150">
        <v>30</v>
      </c>
      <c r="I1323" s="194"/>
      <c r="J1323" s="151">
        <f>ROUND(I1323*$K$3,2)+I1323</f>
        <v>0</v>
      </c>
      <c r="K1323" s="152">
        <f t="shared" si="129"/>
        <v>0</v>
      </c>
    </row>
    <row r="1324" spans="1:11" ht="25.5">
      <c r="A1324" s="125" t="s">
        <v>2075</v>
      </c>
      <c r="B1324" s="71" t="s">
        <v>62</v>
      </c>
      <c r="C1324" s="129"/>
      <c r="D1324" s="71" t="s">
        <v>28</v>
      </c>
      <c r="E1324" s="71" t="s">
        <v>30</v>
      </c>
      <c r="F1324" s="126" t="s">
        <v>2076</v>
      </c>
      <c r="G1324" s="71" t="s">
        <v>49</v>
      </c>
      <c r="H1324" s="146">
        <v>30</v>
      </c>
      <c r="I1324" s="187"/>
      <c r="J1324" s="75">
        <f>ROUND(I1324*$K$3,2)+I1324</f>
        <v>0</v>
      </c>
      <c r="K1324" s="76">
        <f t="shared" si="129"/>
        <v>0</v>
      </c>
    </row>
    <row r="1325" spans="1:11" ht="25.5">
      <c r="A1325" s="125" t="s">
        <v>2077</v>
      </c>
      <c r="B1325" s="71" t="s">
        <v>62</v>
      </c>
      <c r="C1325" s="129"/>
      <c r="D1325" s="71" t="s">
        <v>28</v>
      </c>
      <c r="E1325" s="71" t="s">
        <v>30</v>
      </c>
      <c r="F1325" s="126" t="s">
        <v>1870</v>
      </c>
      <c r="G1325" s="98" t="s">
        <v>67</v>
      </c>
      <c r="H1325" s="146">
        <v>30</v>
      </c>
      <c r="I1325" s="187"/>
      <c r="J1325" s="75">
        <f>ROUND(I1325*$K$3,2)+I1325</f>
        <v>0</v>
      </c>
      <c r="K1325" s="76">
        <f t="shared" si="129"/>
        <v>0</v>
      </c>
    </row>
    <row r="1326" spans="1:11" ht="25.5">
      <c r="A1326" s="222" t="s">
        <v>2078</v>
      </c>
      <c r="B1326" s="223"/>
      <c r="C1326" s="224"/>
      <c r="D1326" s="223"/>
      <c r="E1326" s="223"/>
      <c r="F1326" s="225" t="s">
        <v>2079</v>
      </c>
      <c r="G1326" s="223"/>
      <c r="H1326" s="226" t="s">
        <v>110</v>
      </c>
      <c r="I1326" s="227"/>
      <c r="J1326" s="228"/>
      <c r="K1326" s="229">
        <f>SUBTOTAL(9,K1327:K1344)</f>
        <v>0</v>
      </c>
    </row>
    <row r="1327" spans="1:11" ht="51">
      <c r="A1327" s="125" t="s">
        <v>2080</v>
      </c>
      <c r="B1327" s="72" t="s">
        <v>1522</v>
      </c>
      <c r="C1327" s="72"/>
      <c r="D1327" s="98" t="s">
        <v>28</v>
      </c>
      <c r="E1327" s="98" t="s">
        <v>28</v>
      </c>
      <c r="F1327" s="126" t="s">
        <v>2048</v>
      </c>
      <c r="G1327" s="71" t="s">
        <v>49</v>
      </c>
      <c r="H1327" s="146">
        <v>1</v>
      </c>
      <c r="I1327" s="131"/>
      <c r="J1327" s="75">
        <f t="shared" ref="J1327:J1344" si="131">ROUND(I1327*$K$3,2)+I1327</f>
        <v>0</v>
      </c>
      <c r="K1327" s="76">
        <f>ROUND(H1327*J1327,2)</f>
        <v>0</v>
      </c>
    </row>
    <row r="1328" spans="1:11" ht="51">
      <c r="A1328" s="125" t="s">
        <v>2081</v>
      </c>
      <c r="B1328" s="72" t="s">
        <v>1522</v>
      </c>
      <c r="C1328" s="72"/>
      <c r="D1328" s="98" t="s">
        <v>28</v>
      </c>
      <c r="E1328" s="98" t="s">
        <v>28</v>
      </c>
      <c r="F1328" s="126" t="s">
        <v>2050</v>
      </c>
      <c r="G1328" s="71" t="s">
        <v>49</v>
      </c>
      <c r="H1328" s="146">
        <v>10</v>
      </c>
      <c r="I1328" s="131"/>
      <c r="J1328" s="75">
        <f t="shared" si="131"/>
        <v>0</v>
      </c>
      <c r="K1328" s="76">
        <f t="shared" ref="K1328:K1344" si="132">ROUND(H1328*J1328,2)</f>
        <v>0</v>
      </c>
    </row>
    <row r="1329" spans="1:11">
      <c r="A1329" s="125" t="s">
        <v>2082</v>
      </c>
      <c r="B1329" s="72" t="s">
        <v>1522</v>
      </c>
      <c r="C1329" s="72"/>
      <c r="D1329" s="98" t="s">
        <v>28</v>
      </c>
      <c r="E1329" s="98" t="s">
        <v>28</v>
      </c>
      <c r="F1329" s="126" t="s">
        <v>2052</v>
      </c>
      <c r="G1329" s="71" t="s">
        <v>49</v>
      </c>
      <c r="H1329" s="146">
        <v>10</v>
      </c>
      <c r="I1329" s="131"/>
      <c r="J1329" s="75">
        <f t="shared" si="131"/>
        <v>0</v>
      </c>
      <c r="K1329" s="76">
        <f t="shared" si="132"/>
        <v>0</v>
      </c>
    </row>
    <row r="1330" spans="1:11">
      <c r="A1330" s="125" t="s">
        <v>2083</v>
      </c>
      <c r="B1330" s="72" t="s">
        <v>1522</v>
      </c>
      <c r="C1330" s="72"/>
      <c r="D1330" s="98" t="s">
        <v>28</v>
      </c>
      <c r="E1330" s="98" t="s">
        <v>28</v>
      </c>
      <c r="F1330" s="126" t="s">
        <v>2084</v>
      </c>
      <c r="G1330" s="71" t="s">
        <v>49</v>
      </c>
      <c r="H1330" s="146">
        <v>10</v>
      </c>
      <c r="I1330" s="131"/>
      <c r="J1330" s="75">
        <f t="shared" si="131"/>
        <v>0</v>
      </c>
      <c r="K1330" s="76">
        <f t="shared" si="132"/>
        <v>0</v>
      </c>
    </row>
    <row r="1331" spans="1:11">
      <c r="A1331" s="125" t="s">
        <v>2085</v>
      </c>
      <c r="B1331" s="72" t="s">
        <v>1522</v>
      </c>
      <c r="C1331" s="72"/>
      <c r="D1331" s="98" t="s">
        <v>28</v>
      </c>
      <c r="E1331" s="98" t="s">
        <v>28</v>
      </c>
      <c r="F1331" s="126" t="s">
        <v>1553</v>
      </c>
      <c r="G1331" s="71" t="s">
        <v>49</v>
      </c>
      <c r="H1331" s="146">
        <v>12</v>
      </c>
      <c r="I1331" s="131"/>
      <c r="J1331" s="75">
        <f t="shared" si="131"/>
        <v>0</v>
      </c>
      <c r="K1331" s="76">
        <f t="shared" si="132"/>
        <v>0</v>
      </c>
    </row>
    <row r="1332" spans="1:11">
      <c r="A1332" s="125" t="s">
        <v>2086</v>
      </c>
      <c r="B1332" s="72" t="s">
        <v>1522</v>
      </c>
      <c r="C1332" s="72"/>
      <c r="D1332" s="98" t="s">
        <v>28</v>
      </c>
      <c r="E1332" s="98" t="s">
        <v>28</v>
      </c>
      <c r="F1332" s="126" t="s">
        <v>1567</v>
      </c>
      <c r="G1332" s="71" t="s">
        <v>49</v>
      </c>
      <c r="H1332" s="146">
        <v>12</v>
      </c>
      <c r="I1332" s="131"/>
      <c r="J1332" s="75">
        <f t="shared" si="131"/>
        <v>0</v>
      </c>
      <c r="K1332" s="76">
        <f t="shared" si="132"/>
        <v>0</v>
      </c>
    </row>
    <row r="1333" spans="1:11">
      <c r="A1333" s="125" t="s">
        <v>2087</v>
      </c>
      <c r="B1333" s="72" t="s">
        <v>1522</v>
      </c>
      <c r="C1333" s="72"/>
      <c r="D1333" s="98" t="s">
        <v>28</v>
      </c>
      <c r="E1333" s="98" t="s">
        <v>28</v>
      </c>
      <c r="F1333" s="126" t="s">
        <v>2088</v>
      </c>
      <c r="G1333" s="71" t="s">
        <v>49</v>
      </c>
      <c r="H1333" s="146">
        <v>30</v>
      </c>
      <c r="I1333" s="131"/>
      <c r="J1333" s="75">
        <f t="shared" si="131"/>
        <v>0</v>
      </c>
      <c r="K1333" s="76">
        <f t="shared" si="132"/>
        <v>0</v>
      </c>
    </row>
    <row r="1334" spans="1:11" ht="25.5">
      <c r="A1334" s="125" t="s">
        <v>2089</v>
      </c>
      <c r="B1334" s="72" t="s">
        <v>1522</v>
      </c>
      <c r="C1334" s="72"/>
      <c r="D1334" s="98" t="s">
        <v>28</v>
      </c>
      <c r="E1334" s="98" t="s">
        <v>28</v>
      </c>
      <c r="F1334" s="126" t="s">
        <v>2090</v>
      </c>
      <c r="G1334" s="71" t="s">
        <v>49</v>
      </c>
      <c r="H1334" s="146">
        <v>30</v>
      </c>
      <c r="I1334" s="131"/>
      <c r="J1334" s="75">
        <f t="shared" si="131"/>
        <v>0</v>
      </c>
      <c r="K1334" s="76">
        <f t="shared" si="132"/>
        <v>0</v>
      </c>
    </row>
    <row r="1335" spans="1:11">
      <c r="A1335" s="125" t="s">
        <v>2091</v>
      </c>
      <c r="B1335" s="72" t="s">
        <v>1522</v>
      </c>
      <c r="C1335" s="72"/>
      <c r="D1335" s="98" t="s">
        <v>28</v>
      </c>
      <c r="E1335" s="98" t="s">
        <v>28</v>
      </c>
      <c r="F1335" s="126" t="s">
        <v>2092</v>
      </c>
      <c r="G1335" s="71" t="s">
        <v>67</v>
      </c>
      <c r="H1335" s="146">
        <v>1000</v>
      </c>
      <c r="I1335" s="131"/>
      <c r="J1335" s="75">
        <f t="shared" si="131"/>
        <v>0</v>
      </c>
      <c r="K1335" s="76">
        <f t="shared" si="132"/>
        <v>0</v>
      </c>
    </row>
    <row r="1336" spans="1:11">
      <c r="A1336" s="125" t="s">
        <v>2093</v>
      </c>
      <c r="B1336" s="72" t="s">
        <v>1522</v>
      </c>
      <c r="C1336" s="72"/>
      <c r="D1336" s="98" t="s">
        <v>28</v>
      </c>
      <c r="E1336" s="98" t="s">
        <v>28</v>
      </c>
      <c r="F1336" s="126" t="s">
        <v>2094</v>
      </c>
      <c r="G1336" s="71" t="s">
        <v>67</v>
      </c>
      <c r="H1336" s="146">
        <v>1000</v>
      </c>
      <c r="I1336" s="131"/>
      <c r="J1336" s="75">
        <f t="shared" si="131"/>
        <v>0</v>
      </c>
      <c r="K1336" s="76">
        <f t="shared" si="132"/>
        <v>0</v>
      </c>
    </row>
    <row r="1337" spans="1:11">
      <c r="A1337" s="125" t="s">
        <v>2095</v>
      </c>
      <c r="B1337" s="72" t="s">
        <v>1522</v>
      </c>
      <c r="C1337" s="72"/>
      <c r="D1337" s="98" t="s">
        <v>28</v>
      </c>
      <c r="E1337" s="98" t="s">
        <v>28</v>
      </c>
      <c r="F1337" s="126" t="s">
        <v>2096</v>
      </c>
      <c r="G1337" s="71" t="s">
        <v>67</v>
      </c>
      <c r="H1337" s="146">
        <v>1000</v>
      </c>
      <c r="I1337" s="131"/>
      <c r="J1337" s="75">
        <f t="shared" si="131"/>
        <v>0</v>
      </c>
      <c r="K1337" s="76">
        <f t="shared" si="132"/>
        <v>0</v>
      </c>
    </row>
    <row r="1338" spans="1:11">
      <c r="A1338" s="125" t="s">
        <v>2097</v>
      </c>
      <c r="B1338" s="72" t="s">
        <v>1522</v>
      </c>
      <c r="C1338" s="72"/>
      <c r="D1338" s="98" t="s">
        <v>28</v>
      </c>
      <c r="E1338" s="98" t="s">
        <v>28</v>
      </c>
      <c r="F1338" s="126" t="s">
        <v>2066</v>
      </c>
      <c r="G1338" s="71" t="s">
        <v>49</v>
      </c>
      <c r="H1338" s="146">
        <v>35</v>
      </c>
      <c r="I1338" s="131"/>
      <c r="J1338" s="75">
        <f t="shared" si="131"/>
        <v>0</v>
      </c>
      <c r="K1338" s="76">
        <f t="shared" si="132"/>
        <v>0</v>
      </c>
    </row>
    <row r="1339" spans="1:11">
      <c r="A1339" s="125" t="s">
        <v>2098</v>
      </c>
      <c r="B1339" s="72" t="s">
        <v>1522</v>
      </c>
      <c r="C1339" s="72"/>
      <c r="D1339" s="98" t="s">
        <v>28</v>
      </c>
      <c r="E1339" s="98" t="s">
        <v>28</v>
      </c>
      <c r="F1339" s="126" t="s">
        <v>2068</v>
      </c>
      <c r="G1339" s="71" t="s">
        <v>49</v>
      </c>
      <c r="H1339" s="146">
        <v>20</v>
      </c>
      <c r="I1339" s="131"/>
      <c r="J1339" s="75">
        <f t="shared" si="131"/>
        <v>0</v>
      </c>
      <c r="K1339" s="76">
        <f t="shared" si="132"/>
        <v>0</v>
      </c>
    </row>
    <row r="1340" spans="1:11" ht="25.5">
      <c r="A1340" s="125" t="s">
        <v>2099</v>
      </c>
      <c r="B1340" s="72" t="s">
        <v>1522</v>
      </c>
      <c r="C1340" s="72"/>
      <c r="D1340" s="98" t="s">
        <v>28</v>
      </c>
      <c r="E1340" s="98" t="s">
        <v>28</v>
      </c>
      <c r="F1340" s="126" t="s">
        <v>2100</v>
      </c>
      <c r="G1340" s="71" t="s">
        <v>49</v>
      </c>
      <c r="H1340" s="146">
        <v>30</v>
      </c>
      <c r="I1340" s="131"/>
      <c r="J1340" s="75">
        <f t="shared" si="131"/>
        <v>0</v>
      </c>
      <c r="K1340" s="76">
        <f t="shared" si="132"/>
        <v>0</v>
      </c>
    </row>
    <row r="1341" spans="1:11" ht="25.5">
      <c r="A1341" s="125" t="s">
        <v>2101</v>
      </c>
      <c r="B1341" s="72" t="s">
        <v>1522</v>
      </c>
      <c r="C1341" s="72"/>
      <c r="D1341" s="98" t="s">
        <v>28</v>
      </c>
      <c r="E1341" s="98" t="s">
        <v>28</v>
      </c>
      <c r="F1341" s="126" t="s">
        <v>2102</v>
      </c>
      <c r="G1341" s="71" t="s">
        <v>49</v>
      </c>
      <c r="H1341" s="146">
        <v>30</v>
      </c>
      <c r="I1341" s="131"/>
      <c r="J1341" s="75">
        <f t="shared" si="131"/>
        <v>0</v>
      </c>
      <c r="K1341" s="76">
        <f t="shared" si="132"/>
        <v>0</v>
      </c>
    </row>
    <row r="1342" spans="1:11" ht="25.5">
      <c r="A1342" s="125" t="s">
        <v>2103</v>
      </c>
      <c r="B1342" s="72" t="s">
        <v>1522</v>
      </c>
      <c r="C1342" s="72"/>
      <c r="D1342" s="98" t="s">
        <v>28</v>
      </c>
      <c r="E1342" s="98" t="s">
        <v>28</v>
      </c>
      <c r="F1342" s="126" t="s">
        <v>2074</v>
      </c>
      <c r="G1342" s="71" t="s">
        <v>49</v>
      </c>
      <c r="H1342" s="146">
        <v>30</v>
      </c>
      <c r="I1342" s="131"/>
      <c r="J1342" s="75">
        <f t="shared" si="131"/>
        <v>0</v>
      </c>
      <c r="K1342" s="76">
        <f t="shared" si="132"/>
        <v>0</v>
      </c>
    </row>
    <row r="1343" spans="1:11" ht="25.5">
      <c r="A1343" s="125" t="s">
        <v>2104</v>
      </c>
      <c r="B1343" s="72" t="s">
        <v>1522</v>
      </c>
      <c r="C1343" s="72"/>
      <c r="D1343" s="98" t="s">
        <v>28</v>
      </c>
      <c r="E1343" s="98" t="s">
        <v>28</v>
      </c>
      <c r="F1343" s="126" t="s">
        <v>2105</v>
      </c>
      <c r="G1343" s="71" t="s">
        <v>49</v>
      </c>
      <c r="H1343" s="146">
        <v>30</v>
      </c>
      <c r="I1343" s="131"/>
      <c r="J1343" s="75">
        <f t="shared" si="131"/>
        <v>0</v>
      </c>
      <c r="K1343" s="76">
        <f t="shared" si="132"/>
        <v>0</v>
      </c>
    </row>
    <row r="1344" spans="1:11" ht="25.5">
      <c r="A1344" s="125" t="s">
        <v>2106</v>
      </c>
      <c r="B1344" s="72" t="s">
        <v>1522</v>
      </c>
      <c r="C1344" s="72"/>
      <c r="D1344" s="98" t="s">
        <v>28</v>
      </c>
      <c r="E1344" s="98" t="s">
        <v>28</v>
      </c>
      <c r="F1344" s="126" t="s">
        <v>1870</v>
      </c>
      <c r="G1344" s="71" t="s">
        <v>67</v>
      </c>
      <c r="H1344" s="146">
        <v>30</v>
      </c>
      <c r="I1344" s="131"/>
      <c r="J1344" s="75">
        <f t="shared" si="131"/>
        <v>0</v>
      </c>
      <c r="K1344" s="76">
        <f t="shared" si="132"/>
        <v>0</v>
      </c>
    </row>
    <row r="1345" spans="1:11" ht="25.5">
      <c r="A1345" s="222" t="s">
        <v>2107</v>
      </c>
      <c r="B1345" s="223"/>
      <c r="C1345" s="224"/>
      <c r="D1345" s="223"/>
      <c r="E1345" s="223"/>
      <c r="F1345" s="225" t="s">
        <v>1648</v>
      </c>
      <c r="G1345" s="223"/>
      <c r="H1345" s="226" t="s">
        <v>110</v>
      </c>
      <c r="I1345" s="227"/>
      <c r="J1345" s="228"/>
      <c r="K1345" s="229">
        <f>SUBTOTAL(9,K1346:K1358)</f>
        <v>0</v>
      </c>
    </row>
    <row r="1346" spans="1:11" ht="38.25">
      <c r="A1346" s="125" t="s">
        <v>2108</v>
      </c>
      <c r="B1346" s="98" t="s">
        <v>335</v>
      </c>
      <c r="C1346" s="98"/>
      <c r="D1346" s="71" t="s">
        <v>28</v>
      </c>
      <c r="E1346" s="71" t="s">
        <v>30</v>
      </c>
      <c r="F1346" s="126" t="s">
        <v>1650</v>
      </c>
      <c r="G1346" s="71" t="s">
        <v>49</v>
      </c>
      <c r="H1346" s="146">
        <v>30</v>
      </c>
      <c r="I1346" s="191"/>
      <c r="J1346" s="75">
        <f t="shared" ref="J1346:J1358" si="133">ROUND(I1346*$K$3,2)+I1346</f>
        <v>0</v>
      </c>
      <c r="K1346" s="76">
        <f t="shared" ref="K1346:K1358" si="134">ROUND(H1346*J1346,2)</f>
        <v>0</v>
      </c>
    </row>
    <row r="1347" spans="1:11" ht="25.5">
      <c r="A1347" s="125" t="s">
        <v>2109</v>
      </c>
      <c r="B1347" s="71" t="s">
        <v>62</v>
      </c>
      <c r="C1347" s="129"/>
      <c r="D1347" s="71" t="s">
        <v>28</v>
      </c>
      <c r="E1347" s="71" t="s">
        <v>30</v>
      </c>
      <c r="F1347" s="126" t="s">
        <v>1652</v>
      </c>
      <c r="G1347" s="71" t="s">
        <v>49</v>
      </c>
      <c r="H1347" s="146">
        <v>10</v>
      </c>
      <c r="I1347" s="187"/>
      <c r="J1347" s="75">
        <f t="shared" si="133"/>
        <v>0</v>
      </c>
      <c r="K1347" s="76">
        <f>ROUND(H1347*J1347,2)</f>
        <v>0</v>
      </c>
    </row>
    <row r="1348" spans="1:11" ht="38.25">
      <c r="A1348" s="125" t="s">
        <v>2110</v>
      </c>
      <c r="B1348" s="98" t="s">
        <v>335</v>
      </c>
      <c r="C1348" s="98"/>
      <c r="D1348" s="71" t="s">
        <v>28</v>
      </c>
      <c r="E1348" s="71" t="s">
        <v>30</v>
      </c>
      <c r="F1348" s="126" t="s">
        <v>1654</v>
      </c>
      <c r="G1348" s="71" t="s">
        <v>49</v>
      </c>
      <c r="H1348" s="146">
        <v>25</v>
      </c>
      <c r="I1348" s="191"/>
      <c r="J1348" s="75">
        <f t="shared" si="133"/>
        <v>0</v>
      </c>
      <c r="K1348" s="76">
        <f t="shared" si="134"/>
        <v>0</v>
      </c>
    </row>
    <row r="1349" spans="1:11" ht="25.5">
      <c r="A1349" s="125" t="s">
        <v>2111</v>
      </c>
      <c r="B1349" s="71" t="s">
        <v>62</v>
      </c>
      <c r="C1349" s="129"/>
      <c r="D1349" s="71" t="s">
        <v>28</v>
      </c>
      <c r="E1349" s="71" t="s">
        <v>30</v>
      </c>
      <c r="F1349" s="126" t="s">
        <v>1656</v>
      </c>
      <c r="G1349" s="71" t="s">
        <v>49</v>
      </c>
      <c r="H1349" s="146">
        <v>7</v>
      </c>
      <c r="I1349" s="187"/>
      <c r="J1349" s="75">
        <f t="shared" si="133"/>
        <v>0</v>
      </c>
      <c r="K1349" s="76">
        <f t="shared" si="134"/>
        <v>0</v>
      </c>
    </row>
    <row r="1350" spans="1:11" ht="25.5">
      <c r="A1350" s="125" t="s">
        <v>2112</v>
      </c>
      <c r="B1350" s="71" t="s">
        <v>62</v>
      </c>
      <c r="C1350" s="130"/>
      <c r="D1350" s="71" t="s">
        <v>28</v>
      </c>
      <c r="E1350" s="71" t="s">
        <v>30</v>
      </c>
      <c r="F1350" s="126" t="s">
        <v>1658</v>
      </c>
      <c r="G1350" s="71" t="s">
        <v>49</v>
      </c>
      <c r="H1350" s="146">
        <v>16</v>
      </c>
      <c r="I1350" s="187"/>
      <c r="J1350" s="75">
        <f t="shared" si="133"/>
        <v>0</v>
      </c>
      <c r="K1350" s="76">
        <f t="shared" si="134"/>
        <v>0</v>
      </c>
    </row>
    <row r="1351" spans="1:11" ht="38.25">
      <c r="A1351" s="125" t="s">
        <v>2113</v>
      </c>
      <c r="B1351" s="98" t="s">
        <v>335</v>
      </c>
      <c r="C1351" s="98"/>
      <c r="D1351" s="71" t="s">
        <v>28</v>
      </c>
      <c r="E1351" s="71" t="s">
        <v>30</v>
      </c>
      <c r="F1351" s="126" t="s">
        <v>1660</v>
      </c>
      <c r="G1351" s="71" t="s">
        <v>49</v>
      </c>
      <c r="H1351" s="146">
        <v>12</v>
      </c>
      <c r="I1351" s="191"/>
      <c r="J1351" s="75">
        <f t="shared" si="133"/>
        <v>0</v>
      </c>
      <c r="K1351" s="76">
        <f t="shared" si="134"/>
        <v>0</v>
      </c>
    </row>
    <row r="1352" spans="1:11">
      <c r="A1352" s="125" t="s">
        <v>2114</v>
      </c>
      <c r="B1352" s="71" t="s">
        <v>62</v>
      </c>
      <c r="C1352" s="129"/>
      <c r="D1352" s="71" t="s">
        <v>28</v>
      </c>
      <c r="E1352" s="71" t="s">
        <v>30</v>
      </c>
      <c r="F1352" s="126" t="s">
        <v>1504</v>
      </c>
      <c r="G1352" s="98" t="s">
        <v>67</v>
      </c>
      <c r="H1352" s="146">
        <v>24</v>
      </c>
      <c r="I1352" s="187"/>
      <c r="J1352" s="75">
        <f t="shared" si="133"/>
        <v>0</v>
      </c>
      <c r="K1352" s="76">
        <f t="shared" si="134"/>
        <v>0</v>
      </c>
    </row>
    <row r="1353" spans="1:11">
      <c r="A1353" s="125" t="s">
        <v>2115</v>
      </c>
      <c r="B1353" s="71" t="s">
        <v>62</v>
      </c>
      <c r="C1353" s="130"/>
      <c r="D1353" s="71" t="s">
        <v>28</v>
      </c>
      <c r="E1353" s="71" t="s">
        <v>30</v>
      </c>
      <c r="F1353" s="126" t="s">
        <v>1549</v>
      </c>
      <c r="G1353" s="98" t="s">
        <v>67</v>
      </c>
      <c r="H1353" s="146">
        <v>200</v>
      </c>
      <c r="I1353" s="187"/>
      <c r="J1353" s="75">
        <f t="shared" si="133"/>
        <v>0</v>
      </c>
      <c r="K1353" s="76">
        <f t="shared" si="134"/>
        <v>0</v>
      </c>
    </row>
    <row r="1354" spans="1:11">
      <c r="A1354" s="125" t="s">
        <v>2116</v>
      </c>
      <c r="B1354" s="71" t="s">
        <v>62</v>
      </c>
      <c r="C1354" s="130"/>
      <c r="D1354" s="71" t="s">
        <v>28</v>
      </c>
      <c r="E1354" s="71" t="s">
        <v>30</v>
      </c>
      <c r="F1354" s="126" t="s">
        <v>1664</v>
      </c>
      <c r="G1354" s="98" t="s">
        <v>67</v>
      </c>
      <c r="H1354" s="146">
        <v>200</v>
      </c>
      <c r="I1354" s="187"/>
      <c r="J1354" s="75">
        <f t="shared" si="133"/>
        <v>0</v>
      </c>
      <c r="K1354" s="76">
        <f t="shared" si="134"/>
        <v>0</v>
      </c>
    </row>
    <row r="1355" spans="1:11" ht="38.25">
      <c r="A1355" s="125" t="s">
        <v>2117</v>
      </c>
      <c r="B1355" s="71" t="s">
        <v>62</v>
      </c>
      <c r="C1355" s="129"/>
      <c r="D1355" s="71" t="s">
        <v>28</v>
      </c>
      <c r="E1355" s="71" t="s">
        <v>30</v>
      </c>
      <c r="F1355" s="126" t="s">
        <v>1559</v>
      </c>
      <c r="G1355" s="71" t="s">
        <v>49</v>
      </c>
      <c r="H1355" s="146">
        <v>35</v>
      </c>
      <c r="I1355" s="187"/>
      <c r="J1355" s="75">
        <f t="shared" si="133"/>
        <v>0</v>
      </c>
      <c r="K1355" s="76">
        <f t="shared" si="134"/>
        <v>0</v>
      </c>
    </row>
    <row r="1356" spans="1:11" ht="25.5">
      <c r="A1356" s="125" t="s">
        <v>2118</v>
      </c>
      <c r="B1356" s="71" t="s">
        <v>62</v>
      </c>
      <c r="C1356" s="129"/>
      <c r="D1356" s="71" t="s">
        <v>28</v>
      </c>
      <c r="E1356" s="71" t="s">
        <v>30</v>
      </c>
      <c r="F1356" s="126" t="s">
        <v>1667</v>
      </c>
      <c r="G1356" s="71" t="s">
        <v>49</v>
      </c>
      <c r="H1356" s="146">
        <v>10</v>
      </c>
      <c r="I1356" s="187"/>
      <c r="J1356" s="75">
        <f t="shared" si="133"/>
        <v>0</v>
      </c>
      <c r="K1356" s="76">
        <f t="shared" si="134"/>
        <v>0</v>
      </c>
    </row>
    <row r="1357" spans="1:11" ht="25.5">
      <c r="A1357" s="125" t="s">
        <v>2119</v>
      </c>
      <c r="B1357" s="98" t="s">
        <v>335</v>
      </c>
      <c r="C1357" s="98"/>
      <c r="D1357" s="71" t="s">
        <v>28</v>
      </c>
      <c r="E1357" s="71" t="s">
        <v>30</v>
      </c>
      <c r="F1357" s="126" t="s">
        <v>1669</v>
      </c>
      <c r="G1357" s="71" t="s">
        <v>49</v>
      </c>
      <c r="H1357" s="146">
        <v>6</v>
      </c>
      <c r="I1357" s="191"/>
      <c r="J1357" s="75">
        <f t="shared" si="133"/>
        <v>0</v>
      </c>
      <c r="K1357" s="76">
        <f t="shared" si="134"/>
        <v>0</v>
      </c>
    </row>
    <row r="1358" spans="1:11" ht="25.5">
      <c r="A1358" s="125" t="s">
        <v>2120</v>
      </c>
      <c r="B1358" s="98" t="s">
        <v>335</v>
      </c>
      <c r="C1358" s="98"/>
      <c r="D1358" s="71" t="s">
        <v>28</v>
      </c>
      <c r="E1358" s="71" t="s">
        <v>30</v>
      </c>
      <c r="F1358" s="126" t="s">
        <v>1671</v>
      </c>
      <c r="G1358" s="71" t="s">
        <v>49</v>
      </c>
      <c r="H1358" s="146">
        <v>60</v>
      </c>
      <c r="I1358" s="191"/>
      <c r="J1358" s="75">
        <f t="shared" si="133"/>
        <v>0</v>
      </c>
      <c r="K1358" s="76">
        <f t="shared" si="134"/>
        <v>0</v>
      </c>
    </row>
    <row r="1359" spans="1:11">
      <c r="A1359" s="222" t="s">
        <v>2121</v>
      </c>
      <c r="B1359" s="223"/>
      <c r="C1359" s="224"/>
      <c r="D1359" s="223"/>
      <c r="E1359" s="223"/>
      <c r="F1359" s="225" t="s">
        <v>1673</v>
      </c>
      <c r="G1359" s="223"/>
      <c r="H1359" s="226" t="s">
        <v>110</v>
      </c>
      <c r="I1359" s="227"/>
      <c r="J1359" s="228"/>
      <c r="K1359" s="229">
        <f>SUBTOTAL(9,K1360:K1372)</f>
        <v>0</v>
      </c>
    </row>
    <row r="1360" spans="1:11" ht="38.25">
      <c r="A1360" s="125" t="s">
        <v>2122</v>
      </c>
      <c r="B1360" s="72" t="s">
        <v>1522</v>
      </c>
      <c r="C1360" s="72"/>
      <c r="D1360" s="98" t="s">
        <v>28</v>
      </c>
      <c r="E1360" s="98" t="s">
        <v>28</v>
      </c>
      <c r="F1360" s="126" t="s">
        <v>1650</v>
      </c>
      <c r="G1360" s="71" t="s">
        <v>49</v>
      </c>
      <c r="H1360" s="146">
        <v>30</v>
      </c>
      <c r="I1360" s="131"/>
      <c r="J1360" s="75">
        <f>ROUND(I1360*$K$3,2)+I1360</f>
        <v>0</v>
      </c>
      <c r="K1360" s="76">
        <f>ROUND(H1360*J1360,2)</f>
        <v>0</v>
      </c>
    </row>
    <row r="1361" spans="1:11" ht="38.25">
      <c r="A1361" s="125" t="s">
        <v>2123</v>
      </c>
      <c r="B1361" s="72" t="s">
        <v>1522</v>
      </c>
      <c r="C1361" s="72"/>
      <c r="D1361" s="98" t="s">
        <v>28</v>
      </c>
      <c r="E1361" s="98" t="s">
        <v>28</v>
      </c>
      <c r="F1361" s="126" t="s">
        <v>1676</v>
      </c>
      <c r="G1361" s="71" t="s">
        <v>49</v>
      </c>
      <c r="H1361" s="146">
        <v>10</v>
      </c>
      <c r="I1361" s="131"/>
      <c r="J1361" s="75">
        <f t="shared" ref="J1361:J1372" si="135">ROUND(I1361*$K$3,2)+I1361</f>
        <v>0</v>
      </c>
      <c r="K1361" s="76">
        <f t="shared" ref="K1361:K1372" si="136">ROUND(H1361*J1361,2)</f>
        <v>0</v>
      </c>
    </row>
    <row r="1362" spans="1:11" ht="38.25">
      <c r="A1362" s="125" t="s">
        <v>2124</v>
      </c>
      <c r="B1362" s="72" t="s">
        <v>1522</v>
      </c>
      <c r="C1362" s="72"/>
      <c r="D1362" s="98" t="s">
        <v>28</v>
      </c>
      <c r="E1362" s="98" t="s">
        <v>28</v>
      </c>
      <c r="F1362" s="126" t="s">
        <v>1654</v>
      </c>
      <c r="G1362" s="71" t="s">
        <v>49</v>
      </c>
      <c r="H1362" s="146">
        <v>25</v>
      </c>
      <c r="I1362" s="131"/>
      <c r="J1362" s="75">
        <f t="shared" si="135"/>
        <v>0</v>
      </c>
      <c r="K1362" s="76">
        <f t="shared" si="136"/>
        <v>0</v>
      </c>
    </row>
    <row r="1363" spans="1:11" ht="38.25">
      <c r="A1363" s="125" t="s">
        <v>2125</v>
      </c>
      <c r="B1363" s="72" t="s">
        <v>1522</v>
      </c>
      <c r="C1363" s="72"/>
      <c r="D1363" s="98" t="s">
        <v>28</v>
      </c>
      <c r="E1363" s="98" t="s">
        <v>28</v>
      </c>
      <c r="F1363" s="126" t="s">
        <v>1679</v>
      </c>
      <c r="G1363" s="71" t="s">
        <v>49</v>
      </c>
      <c r="H1363" s="146">
        <v>7</v>
      </c>
      <c r="I1363" s="131"/>
      <c r="J1363" s="75">
        <f t="shared" si="135"/>
        <v>0</v>
      </c>
      <c r="K1363" s="76">
        <f t="shared" si="136"/>
        <v>0</v>
      </c>
    </row>
    <row r="1364" spans="1:11" ht="25.5">
      <c r="A1364" s="125" t="s">
        <v>2126</v>
      </c>
      <c r="B1364" s="72" t="s">
        <v>1522</v>
      </c>
      <c r="C1364" s="72"/>
      <c r="D1364" s="98" t="s">
        <v>28</v>
      </c>
      <c r="E1364" s="98" t="s">
        <v>28</v>
      </c>
      <c r="F1364" s="126" t="s">
        <v>1681</v>
      </c>
      <c r="G1364" s="71" t="s">
        <v>49</v>
      </c>
      <c r="H1364" s="146">
        <v>16</v>
      </c>
      <c r="I1364" s="131"/>
      <c r="J1364" s="75">
        <f t="shared" si="135"/>
        <v>0</v>
      </c>
      <c r="K1364" s="76">
        <f t="shared" si="136"/>
        <v>0</v>
      </c>
    </row>
    <row r="1365" spans="1:11" ht="38.25">
      <c r="A1365" s="125" t="s">
        <v>2127</v>
      </c>
      <c r="B1365" s="72" t="s">
        <v>1522</v>
      </c>
      <c r="C1365" s="72"/>
      <c r="D1365" s="98" t="s">
        <v>28</v>
      </c>
      <c r="E1365" s="98" t="s">
        <v>28</v>
      </c>
      <c r="F1365" s="126" t="s">
        <v>1660</v>
      </c>
      <c r="G1365" s="71" t="s">
        <v>49</v>
      </c>
      <c r="H1365" s="146">
        <v>12</v>
      </c>
      <c r="I1365" s="131"/>
      <c r="J1365" s="75">
        <f t="shared" si="135"/>
        <v>0</v>
      </c>
      <c r="K1365" s="76">
        <f t="shared" si="136"/>
        <v>0</v>
      </c>
    </row>
    <row r="1366" spans="1:11">
      <c r="A1366" s="125" t="s">
        <v>2128</v>
      </c>
      <c r="B1366" s="72" t="s">
        <v>1522</v>
      </c>
      <c r="C1366" s="72"/>
      <c r="D1366" s="98" t="s">
        <v>28</v>
      </c>
      <c r="E1366" s="98" t="s">
        <v>28</v>
      </c>
      <c r="F1366" s="126" t="s">
        <v>1533</v>
      </c>
      <c r="G1366" s="71" t="s">
        <v>67</v>
      </c>
      <c r="H1366" s="146">
        <v>24</v>
      </c>
      <c r="I1366" s="131"/>
      <c r="J1366" s="75">
        <f t="shared" si="135"/>
        <v>0</v>
      </c>
      <c r="K1366" s="76">
        <f t="shared" si="136"/>
        <v>0</v>
      </c>
    </row>
    <row r="1367" spans="1:11">
      <c r="A1367" s="125" t="s">
        <v>2129</v>
      </c>
      <c r="B1367" s="72" t="s">
        <v>1522</v>
      </c>
      <c r="C1367" s="72"/>
      <c r="D1367" s="98" t="s">
        <v>28</v>
      </c>
      <c r="E1367" s="98" t="s">
        <v>28</v>
      </c>
      <c r="F1367" s="126" t="s">
        <v>1565</v>
      </c>
      <c r="G1367" s="71" t="s">
        <v>67</v>
      </c>
      <c r="H1367" s="146">
        <v>200</v>
      </c>
      <c r="I1367" s="131"/>
      <c r="J1367" s="75">
        <f t="shared" si="135"/>
        <v>0</v>
      </c>
      <c r="K1367" s="76">
        <f t="shared" si="136"/>
        <v>0</v>
      </c>
    </row>
    <row r="1368" spans="1:11">
      <c r="A1368" s="125" t="s">
        <v>2130</v>
      </c>
      <c r="B1368" s="72" t="s">
        <v>1522</v>
      </c>
      <c r="C1368" s="72"/>
      <c r="D1368" s="98" t="s">
        <v>28</v>
      </c>
      <c r="E1368" s="98" t="s">
        <v>28</v>
      </c>
      <c r="F1368" s="126" t="s">
        <v>1686</v>
      </c>
      <c r="G1368" s="71" t="s">
        <v>67</v>
      </c>
      <c r="H1368" s="146">
        <v>200</v>
      </c>
      <c r="I1368" s="131"/>
      <c r="J1368" s="75">
        <f t="shared" si="135"/>
        <v>0</v>
      </c>
      <c r="K1368" s="76">
        <f t="shared" si="136"/>
        <v>0</v>
      </c>
    </row>
    <row r="1369" spans="1:11" ht="25.5">
      <c r="A1369" s="125" t="s">
        <v>2131</v>
      </c>
      <c r="B1369" s="72" t="s">
        <v>1522</v>
      </c>
      <c r="C1369" s="72"/>
      <c r="D1369" s="98" t="s">
        <v>28</v>
      </c>
      <c r="E1369" s="98" t="s">
        <v>28</v>
      </c>
      <c r="F1369" s="126" t="s">
        <v>1573</v>
      </c>
      <c r="G1369" s="71" t="s">
        <v>49</v>
      </c>
      <c r="H1369" s="146">
        <v>35</v>
      </c>
      <c r="I1369" s="131"/>
      <c r="J1369" s="75">
        <f t="shared" si="135"/>
        <v>0</v>
      </c>
      <c r="K1369" s="76">
        <f t="shared" si="136"/>
        <v>0</v>
      </c>
    </row>
    <row r="1370" spans="1:11" ht="38.25">
      <c r="A1370" s="125" t="s">
        <v>2132</v>
      </c>
      <c r="B1370" s="72" t="s">
        <v>1522</v>
      </c>
      <c r="C1370" s="72"/>
      <c r="D1370" s="98" t="s">
        <v>28</v>
      </c>
      <c r="E1370" s="98" t="s">
        <v>28</v>
      </c>
      <c r="F1370" s="126" t="s">
        <v>1689</v>
      </c>
      <c r="G1370" s="71" t="s">
        <v>49</v>
      </c>
      <c r="H1370" s="146">
        <v>10</v>
      </c>
      <c r="I1370" s="131"/>
      <c r="J1370" s="75">
        <f t="shared" si="135"/>
        <v>0</v>
      </c>
      <c r="K1370" s="76">
        <f t="shared" si="136"/>
        <v>0</v>
      </c>
    </row>
    <row r="1371" spans="1:11" ht="25.5">
      <c r="A1371" s="125" t="s">
        <v>2133</v>
      </c>
      <c r="B1371" s="72" t="s">
        <v>1522</v>
      </c>
      <c r="C1371" s="72"/>
      <c r="D1371" s="98" t="s">
        <v>28</v>
      </c>
      <c r="E1371" s="98" t="s">
        <v>28</v>
      </c>
      <c r="F1371" s="126" t="s">
        <v>1669</v>
      </c>
      <c r="G1371" s="71" t="s">
        <v>49</v>
      </c>
      <c r="H1371" s="146">
        <v>6</v>
      </c>
      <c r="I1371" s="131"/>
      <c r="J1371" s="75">
        <f t="shared" si="135"/>
        <v>0</v>
      </c>
      <c r="K1371" s="76">
        <f t="shared" si="136"/>
        <v>0</v>
      </c>
    </row>
    <row r="1372" spans="1:11" ht="25.5">
      <c r="A1372" s="125" t="s">
        <v>2134</v>
      </c>
      <c r="B1372" s="72" t="s">
        <v>1522</v>
      </c>
      <c r="C1372" s="72"/>
      <c r="D1372" s="98" t="s">
        <v>28</v>
      </c>
      <c r="E1372" s="98" t="s">
        <v>28</v>
      </c>
      <c r="F1372" s="126" t="s">
        <v>1671</v>
      </c>
      <c r="G1372" s="71" t="s">
        <v>49</v>
      </c>
      <c r="H1372" s="146">
        <v>60</v>
      </c>
      <c r="I1372" s="131"/>
      <c r="J1372" s="75">
        <f t="shared" si="135"/>
        <v>0</v>
      </c>
      <c r="K1372" s="76">
        <f t="shared" si="136"/>
        <v>0</v>
      </c>
    </row>
    <row r="1373" spans="1:11" ht="25.5">
      <c r="A1373" s="222" t="s">
        <v>2135</v>
      </c>
      <c r="B1373" s="223"/>
      <c r="C1373" s="224"/>
      <c r="D1373" s="223"/>
      <c r="E1373" s="223"/>
      <c r="F1373" s="225" t="s">
        <v>1693</v>
      </c>
      <c r="G1373" s="223"/>
      <c r="H1373" s="226" t="s">
        <v>110</v>
      </c>
      <c r="I1373" s="227"/>
      <c r="J1373" s="251"/>
      <c r="K1373" s="252">
        <f>SUBTOTAL(9,K1374:K1401)</f>
        <v>0</v>
      </c>
    </row>
    <row r="1374" spans="1:11" ht="114.75">
      <c r="A1374" s="153" t="s">
        <v>2136</v>
      </c>
      <c r="B1374" s="98" t="s">
        <v>335</v>
      </c>
      <c r="C1374" s="98"/>
      <c r="D1374" s="71" t="s">
        <v>32</v>
      </c>
      <c r="E1374" s="71" t="s">
        <v>30</v>
      </c>
      <c r="F1374" s="126" t="s">
        <v>1751</v>
      </c>
      <c r="G1374" s="71" t="s">
        <v>49</v>
      </c>
      <c r="H1374" s="146">
        <v>1</v>
      </c>
      <c r="I1374" s="191"/>
      <c r="J1374" s="75">
        <f>ROUND(I1374*$K$5,2)+I1374</f>
        <v>0</v>
      </c>
      <c r="K1374" s="76">
        <f t="shared" ref="K1374:K1401" si="137">ROUND(H1374*J1374,2)</f>
        <v>0</v>
      </c>
    </row>
    <row r="1375" spans="1:11" ht="114.75">
      <c r="A1375" s="153" t="s">
        <v>2137</v>
      </c>
      <c r="B1375" s="98" t="s">
        <v>335</v>
      </c>
      <c r="C1375" s="98"/>
      <c r="D1375" s="71" t="s">
        <v>32</v>
      </c>
      <c r="E1375" s="71" t="s">
        <v>30</v>
      </c>
      <c r="F1375" s="126" t="s">
        <v>1697</v>
      </c>
      <c r="G1375" s="71" t="s">
        <v>49</v>
      </c>
      <c r="H1375" s="146">
        <v>1</v>
      </c>
      <c r="I1375" s="191"/>
      <c r="J1375" s="75">
        <f>ROUND(I1375*$K$5,2)+I1375</f>
        <v>0</v>
      </c>
      <c r="K1375" s="76">
        <f t="shared" si="137"/>
        <v>0</v>
      </c>
    </row>
    <row r="1376" spans="1:11" ht="191.25">
      <c r="A1376" s="153" t="s">
        <v>2138</v>
      </c>
      <c r="B1376" s="98" t="s">
        <v>335</v>
      </c>
      <c r="C1376" s="98"/>
      <c r="D1376" s="71" t="s">
        <v>28</v>
      </c>
      <c r="E1376" s="71" t="s">
        <v>30</v>
      </c>
      <c r="F1376" s="126" t="s">
        <v>2139</v>
      </c>
      <c r="G1376" s="71" t="s">
        <v>49</v>
      </c>
      <c r="H1376" s="146">
        <v>1</v>
      </c>
      <c r="I1376" s="191"/>
      <c r="J1376" s="75">
        <f t="shared" ref="J1376:J1397" si="138">ROUND(I1376*$K$3,2)+I1376</f>
        <v>0</v>
      </c>
      <c r="K1376" s="76">
        <f t="shared" si="137"/>
        <v>0</v>
      </c>
    </row>
    <row r="1377" spans="1:11" ht="140.25">
      <c r="A1377" s="153" t="s">
        <v>2140</v>
      </c>
      <c r="B1377" s="98" t="s">
        <v>335</v>
      </c>
      <c r="C1377" s="98"/>
      <c r="D1377" s="71" t="s">
        <v>28</v>
      </c>
      <c r="E1377" s="71" t="s">
        <v>30</v>
      </c>
      <c r="F1377" s="126" t="s">
        <v>1701</v>
      </c>
      <c r="G1377" s="71" t="s">
        <v>49</v>
      </c>
      <c r="H1377" s="146">
        <v>1</v>
      </c>
      <c r="I1377" s="191"/>
      <c r="J1377" s="75">
        <f t="shared" si="138"/>
        <v>0</v>
      </c>
      <c r="K1377" s="76">
        <f t="shared" si="137"/>
        <v>0</v>
      </c>
    </row>
    <row r="1378" spans="1:11" ht="38.25">
      <c r="A1378" s="153" t="s">
        <v>2141</v>
      </c>
      <c r="B1378" s="98" t="s">
        <v>335</v>
      </c>
      <c r="C1378" s="98"/>
      <c r="D1378" s="71" t="s">
        <v>28</v>
      </c>
      <c r="E1378" s="71" t="s">
        <v>30</v>
      </c>
      <c r="F1378" s="126" t="s">
        <v>2142</v>
      </c>
      <c r="G1378" s="71" t="s">
        <v>49</v>
      </c>
      <c r="H1378" s="146">
        <v>7</v>
      </c>
      <c r="I1378" s="191"/>
      <c r="J1378" s="75">
        <f t="shared" si="138"/>
        <v>0</v>
      </c>
      <c r="K1378" s="76">
        <f t="shared" si="137"/>
        <v>0</v>
      </c>
    </row>
    <row r="1379" spans="1:11" ht="51">
      <c r="A1379" s="153" t="s">
        <v>2143</v>
      </c>
      <c r="B1379" s="98" t="s">
        <v>335</v>
      </c>
      <c r="C1379" s="98"/>
      <c r="D1379" s="71" t="s">
        <v>28</v>
      </c>
      <c r="E1379" s="71" t="s">
        <v>30</v>
      </c>
      <c r="F1379" s="126" t="s">
        <v>1705</v>
      </c>
      <c r="G1379" s="71" t="s">
        <v>49</v>
      </c>
      <c r="H1379" s="146">
        <v>1</v>
      </c>
      <c r="I1379" s="191"/>
      <c r="J1379" s="75">
        <f t="shared" si="138"/>
        <v>0</v>
      </c>
      <c r="K1379" s="76">
        <f t="shared" si="137"/>
        <v>0</v>
      </c>
    </row>
    <row r="1380" spans="1:11" ht="25.5">
      <c r="A1380" s="153" t="s">
        <v>2144</v>
      </c>
      <c r="B1380" s="98" t="s">
        <v>335</v>
      </c>
      <c r="C1380" s="98"/>
      <c r="D1380" s="71" t="s">
        <v>28</v>
      </c>
      <c r="E1380" s="71" t="s">
        <v>30</v>
      </c>
      <c r="F1380" s="126" t="s">
        <v>1707</v>
      </c>
      <c r="G1380" s="71" t="s">
        <v>49</v>
      </c>
      <c r="H1380" s="146">
        <v>1</v>
      </c>
      <c r="I1380" s="191"/>
      <c r="J1380" s="75">
        <f t="shared" si="138"/>
        <v>0</v>
      </c>
      <c r="K1380" s="76">
        <f t="shared" si="137"/>
        <v>0</v>
      </c>
    </row>
    <row r="1381" spans="1:11" ht="38.25">
      <c r="A1381" s="153" t="s">
        <v>2145</v>
      </c>
      <c r="B1381" s="98" t="s">
        <v>335</v>
      </c>
      <c r="C1381" s="98"/>
      <c r="D1381" s="71" t="s">
        <v>28</v>
      </c>
      <c r="E1381" s="71" t="s">
        <v>30</v>
      </c>
      <c r="F1381" s="126" t="s">
        <v>1709</v>
      </c>
      <c r="G1381" s="71" t="s">
        <v>49</v>
      </c>
      <c r="H1381" s="146">
        <v>1</v>
      </c>
      <c r="I1381" s="191"/>
      <c r="J1381" s="75">
        <f t="shared" si="138"/>
        <v>0</v>
      </c>
      <c r="K1381" s="76">
        <f t="shared" si="137"/>
        <v>0</v>
      </c>
    </row>
    <row r="1382" spans="1:11" ht="25.5">
      <c r="A1382" s="153" t="s">
        <v>2146</v>
      </c>
      <c r="B1382" s="71" t="s">
        <v>62</v>
      </c>
      <c r="C1382" s="129"/>
      <c r="D1382" s="71" t="s">
        <v>28</v>
      </c>
      <c r="E1382" s="71" t="s">
        <v>30</v>
      </c>
      <c r="F1382" s="126" t="s">
        <v>1711</v>
      </c>
      <c r="G1382" s="98" t="s">
        <v>67</v>
      </c>
      <c r="H1382" s="146">
        <v>5</v>
      </c>
      <c r="I1382" s="187"/>
      <c r="J1382" s="75">
        <f t="shared" si="138"/>
        <v>0</v>
      </c>
      <c r="K1382" s="76">
        <f t="shared" si="137"/>
        <v>0</v>
      </c>
    </row>
    <row r="1383" spans="1:11" ht="25.5">
      <c r="A1383" s="153" t="s">
        <v>2147</v>
      </c>
      <c r="B1383" s="71" t="s">
        <v>62</v>
      </c>
      <c r="C1383" s="129"/>
      <c r="D1383" s="71" t="s">
        <v>28</v>
      </c>
      <c r="E1383" s="71" t="s">
        <v>30</v>
      </c>
      <c r="F1383" s="126" t="s">
        <v>1713</v>
      </c>
      <c r="G1383" s="71" t="s">
        <v>49</v>
      </c>
      <c r="H1383" s="146">
        <v>3</v>
      </c>
      <c r="I1383" s="187"/>
      <c r="J1383" s="75">
        <f t="shared" si="138"/>
        <v>0</v>
      </c>
      <c r="K1383" s="76">
        <f t="shared" si="137"/>
        <v>0</v>
      </c>
    </row>
    <row r="1384" spans="1:11" ht="25.5">
      <c r="A1384" s="153" t="s">
        <v>2148</v>
      </c>
      <c r="B1384" s="71" t="s">
        <v>62</v>
      </c>
      <c r="C1384" s="129"/>
      <c r="D1384" s="71" t="s">
        <v>28</v>
      </c>
      <c r="E1384" s="71" t="s">
        <v>30</v>
      </c>
      <c r="F1384" s="126" t="s">
        <v>1715</v>
      </c>
      <c r="G1384" s="71" t="s">
        <v>49</v>
      </c>
      <c r="H1384" s="146">
        <v>3</v>
      </c>
      <c r="I1384" s="187"/>
      <c r="J1384" s="75">
        <f t="shared" si="138"/>
        <v>0</v>
      </c>
      <c r="K1384" s="76">
        <f t="shared" si="137"/>
        <v>0</v>
      </c>
    </row>
    <row r="1385" spans="1:11" ht="25.5">
      <c r="A1385" s="153" t="s">
        <v>2149</v>
      </c>
      <c r="B1385" s="71" t="s">
        <v>62</v>
      </c>
      <c r="C1385" s="129"/>
      <c r="D1385" s="71" t="s">
        <v>28</v>
      </c>
      <c r="E1385" s="71" t="s">
        <v>30</v>
      </c>
      <c r="F1385" s="126" t="s">
        <v>1717</v>
      </c>
      <c r="G1385" s="71" t="s">
        <v>49</v>
      </c>
      <c r="H1385" s="146">
        <v>3</v>
      </c>
      <c r="I1385" s="187"/>
      <c r="J1385" s="75">
        <f t="shared" si="138"/>
        <v>0</v>
      </c>
      <c r="K1385" s="76">
        <f t="shared" si="137"/>
        <v>0</v>
      </c>
    </row>
    <row r="1386" spans="1:11" ht="25.5">
      <c r="A1386" s="153" t="s">
        <v>2150</v>
      </c>
      <c r="B1386" s="71" t="s">
        <v>62</v>
      </c>
      <c r="C1386" s="129"/>
      <c r="D1386" s="71" t="s">
        <v>28</v>
      </c>
      <c r="E1386" s="71" t="s">
        <v>30</v>
      </c>
      <c r="F1386" s="126" t="s">
        <v>1719</v>
      </c>
      <c r="G1386" s="98" t="s">
        <v>67</v>
      </c>
      <c r="H1386" s="146">
        <v>60</v>
      </c>
      <c r="I1386" s="187"/>
      <c r="J1386" s="75">
        <f t="shared" si="138"/>
        <v>0</v>
      </c>
      <c r="K1386" s="76">
        <f t="shared" si="137"/>
        <v>0</v>
      </c>
    </row>
    <row r="1387" spans="1:11" ht="25.5">
      <c r="A1387" s="153" t="s">
        <v>2151</v>
      </c>
      <c r="B1387" s="71" t="s">
        <v>62</v>
      </c>
      <c r="C1387" s="129"/>
      <c r="D1387" s="71" t="s">
        <v>28</v>
      </c>
      <c r="E1387" s="71" t="s">
        <v>30</v>
      </c>
      <c r="F1387" s="126" t="s">
        <v>1721</v>
      </c>
      <c r="G1387" s="71" t="s">
        <v>49</v>
      </c>
      <c r="H1387" s="146">
        <v>5</v>
      </c>
      <c r="I1387" s="187"/>
      <c r="J1387" s="75">
        <f t="shared" si="138"/>
        <v>0</v>
      </c>
      <c r="K1387" s="76">
        <f t="shared" si="137"/>
        <v>0</v>
      </c>
    </row>
    <row r="1388" spans="1:11" ht="25.5">
      <c r="A1388" s="153" t="s">
        <v>2152</v>
      </c>
      <c r="B1388" s="71" t="s">
        <v>62</v>
      </c>
      <c r="C1388" s="129"/>
      <c r="D1388" s="71" t="s">
        <v>28</v>
      </c>
      <c r="E1388" s="71" t="s">
        <v>30</v>
      </c>
      <c r="F1388" s="126" t="s">
        <v>1723</v>
      </c>
      <c r="G1388" s="71" t="s">
        <v>49</v>
      </c>
      <c r="H1388" s="146">
        <v>6</v>
      </c>
      <c r="I1388" s="187"/>
      <c r="J1388" s="75">
        <f t="shared" si="138"/>
        <v>0</v>
      </c>
      <c r="K1388" s="76">
        <f t="shared" si="137"/>
        <v>0</v>
      </c>
    </row>
    <row r="1389" spans="1:11" ht="25.5">
      <c r="A1389" s="153" t="s">
        <v>2153</v>
      </c>
      <c r="B1389" s="71" t="s">
        <v>62</v>
      </c>
      <c r="C1389" s="129"/>
      <c r="D1389" s="71" t="s">
        <v>28</v>
      </c>
      <c r="E1389" s="71" t="s">
        <v>30</v>
      </c>
      <c r="F1389" s="126" t="s">
        <v>1725</v>
      </c>
      <c r="G1389" s="71" t="s">
        <v>49</v>
      </c>
      <c r="H1389" s="146">
        <v>6</v>
      </c>
      <c r="I1389" s="187"/>
      <c r="J1389" s="75">
        <f t="shared" si="138"/>
        <v>0</v>
      </c>
      <c r="K1389" s="76">
        <f t="shared" si="137"/>
        <v>0</v>
      </c>
    </row>
    <row r="1390" spans="1:11" ht="25.5">
      <c r="A1390" s="153" t="s">
        <v>2154</v>
      </c>
      <c r="B1390" s="71" t="s">
        <v>62</v>
      </c>
      <c r="C1390" s="129"/>
      <c r="D1390" s="71" t="s">
        <v>28</v>
      </c>
      <c r="E1390" s="71" t="s">
        <v>30</v>
      </c>
      <c r="F1390" s="126" t="s">
        <v>2155</v>
      </c>
      <c r="G1390" s="71" t="s">
        <v>49</v>
      </c>
      <c r="H1390" s="146">
        <v>6</v>
      </c>
      <c r="I1390" s="187"/>
      <c r="J1390" s="75">
        <f t="shared" si="138"/>
        <v>0</v>
      </c>
      <c r="K1390" s="76">
        <f t="shared" si="137"/>
        <v>0</v>
      </c>
    </row>
    <row r="1391" spans="1:11" ht="25.5">
      <c r="A1391" s="153" t="s">
        <v>2156</v>
      </c>
      <c r="B1391" s="71" t="s">
        <v>62</v>
      </c>
      <c r="C1391" s="129"/>
      <c r="D1391" s="71" t="s">
        <v>28</v>
      </c>
      <c r="E1391" s="71" t="s">
        <v>30</v>
      </c>
      <c r="F1391" s="126" t="s">
        <v>2157</v>
      </c>
      <c r="G1391" s="71" t="s">
        <v>49</v>
      </c>
      <c r="H1391" s="146">
        <v>30</v>
      </c>
      <c r="I1391" s="187"/>
      <c r="J1391" s="75">
        <f t="shared" si="138"/>
        <v>0</v>
      </c>
      <c r="K1391" s="76">
        <f t="shared" si="137"/>
        <v>0</v>
      </c>
    </row>
    <row r="1392" spans="1:11">
      <c r="A1392" s="153" t="s">
        <v>2158</v>
      </c>
      <c r="B1392" s="71" t="s">
        <v>62</v>
      </c>
      <c r="C1392" s="129"/>
      <c r="D1392" s="71" t="s">
        <v>28</v>
      </c>
      <c r="E1392" s="71" t="s">
        <v>30</v>
      </c>
      <c r="F1392" s="126" t="s">
        <v>1504</v>
      </c>
      <c r="G1392" s="98" t="s">
        <v>67</v>
      </c>
      <c r="H1392" s="146">
        <v>20</v>
      </c>
      <c r="I1392" s="187"/>
      <c r="J1392" s="75">
        <f t="shared" si="138"/>
        <v>0</v>
      </c>
      <c r="K1392" s="76">
        <f t="shared" si="137"/>
        <v>0</v>
      </c>
    </row>
    <row r="1393" spans="1:11">
      <c r="A1393" s="153" t="s">
        <v>2159</v>
      </c>
      <c r="B1393" s="71" t="s">
        <v>62</v>
      </c>
      <c r="C1393" s="129"/>
      <c r="D1393" s="71" t="s">
        <v>28</v>
      </c>
      <c r="E1393" s="71" t="s">
        <v>30</v>
      </c>
      <c r="F1393" s="126" t="s">
        <v>1728</v>
      </c>
      <c r="G1393" s="71" t="s">
        <v>49</v>
      </c>
      <c r="H1393" s="146">
        <v>4</v>
      </c>
      <c r="I1393" s="187"/>
      <c r="J1393" s="75">
        <f t="shared" si="138"/>
        <v>0</v>
      </c>
      <c r="K1393" s="76">
        <f t="shared" si="137"/>
        <v>0</v>
      </c>
    </row>
    <row r="1394" spans="1:11" ht="25.5">
      <c r="A1394" s="153" t="s">
        <v>2160</v>
      </c>
      <c r="B1394" s="71" t="s">
        <v>62</v>
      </c>
      <c r="C1394" s="129"/>
      <c r="D1394" s="71" t="s">
        <v>28</v>
      </c>
      <c r="E1394" s="71" t="s">
        <v>30</v>
      </c>
      <c r="F1394" s="126" t="s">
        <v>1730</v>
      </c>
      <c r="G1394" s="71" t="s">
        <v>49</v>
      </c>
      <c r="H1394" s="146">
        <v>4</v>
      </c>
      <c r="I1394" s="187"/>
      <c r="J1394" s="75">
        <f t="shared" si="138"/>
        <v>0</v>
      </c>
      <c r="K1394" s="76">
        <f t="shared" si="137"/>
        <v>0</v>
      </c>
    </row>
    <row r="1395" spans="1:11">
      <c r="A1395" s="153" t="s">
        <v>2161</v>
      </c>
      <c r="B1395" s="98" t="s">
        <v>335</v>
      </c>
      <c r="C1395" s="98"/>
      <c r="D1395" s="71" t="s">
        <v>28</v>
      </c>
      <c r="E1395" s="71" t="s">
        <v>30</v>
      </c>
      <c r="F1395" s="126" t="s">
        <v>1732</v>
      </c>
      <c r="G1395" s="98" t="s">
        <v>67</v>
      </c>
      <c r="H1395" s="146">
        <v>550</v>
      </c>
      <c r="I1395" s="191"/>
      <c r="J1395" s="75">
        <f t="shared" si="138"/>
        <v>0</v>
      </c>
      <c r="K1395" s="76">
        <f t="shared" si="137"/>
        <v>0</v>
      </c>
    </row>
    <row r="1396" spans="1:11" ht="63.75">
      <c r="A1396" s="153" t="s">
        <v>2162</v>
      </c>
      <c r="B1396" s="98" t="s">
        <v>335</v>
      </c>
      <c r="C1396" s="98"/>
      <c r="D1396" s="71" t="s">
        <v>28</v>
      </c>
      <c r="E1396" s="71" t="s">
        <v>30</v>
      </c>
      <c r="F1396" s="126" t="s">
        <v>1734</v>
      </c>
      <c r="G1396" s="98" t="s">
        <v>67</v>
      </c>
      <c r="H1396" s="146">
        <v>200</v>
      </c>
      <c r="I1396" s="191"/>
      <c r="J1396" s="75">
        <f t="shared" si="138"/>
        <v>0</v>
      </c>
      <c r="K1396" s="76">
        <f t="shared" si="137"/>
        <v>0</v>
      </c>
    </row>
    <row r="1397" spans="1:11" ht="63.75">
      <c r="A1397" s="153" t="s">
        <v>2163</v>
      </c>
      <c r="B1397" s="98" t="s">
        <v>335</v>
      </c>
      <c r="C1397" s="98"/>
      <c r="D1397" s="71" t="s">
        <v>28</v>
      </c>
      <c r="E1397" s="71" t="s">
        <v>30</v>
      </c>
      <c r="F1397" s="126" t="s">
        <v>1736</v>
      </c>
      <c r="G1397" s="98" t="s">
        <v>67</v>
      </c>
      <c r="H1397" s="146">
        <v>200</v>
      </c>
      <c r="I1397" s="191"/>
      <c r="J1397" s="75">
        <f t="shared" si="138"/>
        <v>0</v>
      </c>
      <c r="K1397" s="76">
        <f t="shared" si="137"/>
        <v>0</v>
      </c>
    </row>
    <row r="1398" spans="1:11" ht="38.25">
      <c r="A1398" s="153" t="s">
        <v>2164</v>
      </c>
      <c r="B1398" s="71" t="s">
        <v>62</v>
      </c>
      <c r="C1398" s="130"/>
      <c r="D1398" s="71" t="s">
        <v>28</v>
      </c>
      <c r="E1398" s="71" t="s">
        <v>30</v>
      </c>
      <c r="F1398" s="126" t="s">
        <v>1738</v>
      </c>
      <c r="G1398" s="98" t="s">
        <v>67</v>
      </c>
      <c r="H1398" s="146">
        <v>100</v>
      </c>
      <c r="I1398" s="187"/>
      <c r="J1398" s="75">
        <f>ROUND(I1398*$K$3,2)+I1398</f>
        <v>0</v>
      </c>
      <c r="K1398" s="76">
        <f t="shared" si="137"/>
        <v>0</v>
      </c>
    </row>
    <row r="1399" spans="1:11" ht="38.25">
      <c r="A1399" s="153" t="s">
        <v>2165</v>
      </c>
      <c r="B1399" s="71" t="s">
        <v>62</v>
      </c>
      <c r="C1399" s="130"/>
      <c r="D1399" s="71" t="s">
        <v>28</v>
      </c>
      <c r="E1399" s="71" t="s">
        <v>30</v>
      </c>
      <c r="F1399" s="126" t="s">
        <v>1740</v>
      </c>
      <c r="G1399" s="98" t="s">
        <v>67</v>
      </c>
      <c r="H1399" s="146">
        <v>10</v>
      </c>
      <c r="I1399" s="187"/>
      <c r="J1399" s="75">
        <f>ROUND(I1399*$K$3,2)+I1399</f>
        <v>0</v>
      </c>
      <c r="K1399" s="76">
        <f t="shared" si="137"/>
        <v>0</v>
      </c>
    </row>
    <row r="1400" spans="1:11" ht="25.5">
      <c r="A1400" s="153" t="s">
        <v>2166</v>
      </c>
      <c r="B1400" s="71" t="s">
        <v>62</v>
      </c>
      <c r="C1400" s="130"/>
      <c r="D1400" s="71" t="s">
        <v>28</v>
      </c>
      <c r="E1400" s="71" t="s">
        <v>30</v>
      </c>
      <c r="F1400" s="126" t="s">
        <v>1742</v>
      </c>
      <c r="G1400" s="71" t="s">
        <v>49</v>
      </c>
      <c r="H1400" s="146">
        <v>3</v>
      </c>
      <c r="I1400" s="187"/>
      <c r="J1400" s="75">
        <f>ROUND(I1400*$K$3,2)+I1400</f>
        <v>0</v>
      </c>
      <c r="K1400" s="76">
        <f t="shared" si="137"/>
        <v>0</v>
      </c>
    </row>
    <row r="1401" spans="1:11" ht="25.5">
      <c r="A1401" s="153" t="s">
        <v>2167</v>
      </c>
      <c r="B1401" s="71" t="s">
        <v>62</v>
      </c>
      <c r="C1401" s="130"/>
      <c r="D1401" s="71" t="s">
        <v>28</v>
      </c>
      <c r="E1401" s="71" t="s">
        <v>28</v>
      </c>
      <c r="F1401" s="126" t="s">
        <v>1746</v>
      </c>
      <c r="G1401" s="71" t="s">
        <v>49</v>
      </c>
      <c r="H1401" s="146">
        <v>3</v>
      </c>
      <c r="I1401" s="187"/>
      <c r="J1401" s="75">
        <f>ROUND(I1401*$K$3,2)+I1401</f>
        <v>0</v>
      </c>
      <c r="K1401" s="76">
        <f t="shared" si="137"/>
        <v>0</v>
      </c>
    </row>
    <row r="1402" spans="1:11">
      <c r="A1402" s="222" t="s">
        <v>2168</v>
      </c>
      <c r="B1402" s="253"/>
      <c r="C1402" s="224"/>
      <c r="D1402" s="253"/>
      <c r="E1402" s="253"/>
      <c r="F1402" s="225" t="s">
        <v>2169</v>
      </c>
      <c r="G1402" s="223"/>
      <c r="H1402" s="226" t="s">
        <v>110</v>
      </c>
      <c r="I1402" s="227"/>
      <c r="J1402" s="228"/>
      <c r="K1402" s="252">
        <f>SUBTOTAL(9,K1403:K1430)</f>
        <v>0</v>
      </c>
    </row>
    <row r="1403" spans="1:11" ht="114.75">
      <c r="A1403" s="153" t="s">
        <v>2170</v>
      </c>
      <c r="B1403" s="72" t="s">
        <v>609</v>
      </c>
      <c r="C1403" s="72"/>
      <c r="D1403" s="98" t="s">
        <v>28</v>
      </c>
      <c r="E1403" s="98" t="s">
        <v>28</v>
      </c>
      <c r="F1403" s="126" t="s">
        <v>1751</v>
      </c>
      <c r="G1403" s="71" t="s">
        <v>49</v>
      </c>
      <c r="H1403" s="146">
        <v>1</v>
      </c>
      <c r="I1403" s="131"/>
      <c r="J1403" s="75">
        <f t="shared" ref="J1403:J1430" si="139">ROUND(I1403*$K$3,2)+I1403</f>
        <v>0</v>
      </c>
      <c r="K1403" s="76">
        <f>ROUND(H1403*J1403,2)</f>
        <v>0</v>
      </c>
    </row>
    <row r="1404" spans="1:11" ht="114.75">
      <c r="A1404" s="153" t="s">
        <v>2171</v>
      </c>
      <c r="B1404" s="72" t="s">
        <v>609</v>
      </c>
      <c r="C1404" s="72"/>
      <c r="D1404" s="98" t="s">
        <v>28</v>
      </c>
      <c r="E1404" s="98" t="s">
        <v>28</v>
      </c>
      <c r="F1404" s="126" t="s">
        <v>1697</v>
      </c>
      <c r="G1404" s="71" t="s">
        <v>49</v>
      </c>
      <c r="H1404" s="146">
        <v>1</v>
      </c>
      <c r="I1404" s="131"/>
      <c r="J1404" s="75">
        <f t="shared" si="139"/>
        <v>0</v>
      </c>
      <c r="K1404" s="76">
        <f>ROUND(H1404*J1404,2)</f>
        <v>0</v>
      </c>
    </row>
    <row r="1405" spans="1:11" ht="191.25">
      <c r="A1405" s="153" t="s">
        <v>2172</v>
      </c>
      <c r="B1405" s="72" t="s">
        <v>1522</v>
      </c>
      <c r="C1405" s="72"/>
      <c r="D1405" s="98" t="s">
        <v>28</v>
      </c>
      <c r="E1405" s="98" t="s">
        <v>28</v>
      </c>
      <c r="F1405" s="126" t="s">
        <v>1699</v>
      </c>
      <c r="G1405" s="71" t="s">
        <v>49</v>
      </c>
      <c r="H1405" s="146">
        <v>1</v>
      </c>
      <c r="I1405" s="131"/>
      <c r="J1405" s="75">
        <f t="shared" si="139"/>
        <v>0</v>
      </c>
      <c r="K1405" s="76">
        <f>ROUND(H1405*J1405,2)</f>
        <v>0</v>
      </c>
    </row>
    <row r="1406" spans="1:11" ht="76.5">
      <c r="A1406" s="153" t="s">
        <v>2173</v>
      </c>
      <c r="B1406" s="72" t="s">
        <v>1522</v>
      </c>
      <c r="C1406" s="72"/>
      <c r="D1406" s="98" t="s">
        <v>28</v>
      </c>
      <c r="E1406" s="98" t="s">
        <v>28</v>
      </c>
      <c r="F1406" s="126" t="s">
        <v>2174</v>
      </c>
      <c r="G1406" s="71" t="s">
        <v>49</v>
      </c>
      <c r="H1406" s="146">
        <v>1</v>
      </c>
      <c r="I1406" s="131"/>
      <c r="J1406" s="75">
        <f t="shared" si="139"/>
        <v>0</v>
      </c>
      <c r="K1406" s="76">
        <f t="shared" ref="K1406:K1430" si="140">ROUND(H1406*J1406,2)</f>
        <v>0</v>
      </c>
    </row>
    <row r="1407" spans="1:11" ht="38.25">
      <c r="A1407" s="153" t="s">
        <v>2175</v>
      </c>
      <c r="B1407" s="72" t="s">
        <v>1522</v>
      </c>
      <c r="C1407" s="72"/>
      <c r="D1407" s="98" t="s">
        <v>28</v>
      </c>
      <c r="E1407" s="98" t="s">
        <v>28</v>
      </c>
      <c r="F1407" s="126" t="s">
        <v>2142</v>
      </c>
      <c r="G1407" s="71" t="s">
        <v>49</v>
      </c>
      <c r="H1407" s="146">
        <v>7</v>
      </c>
      <c r="I1407" s="131"/>
      <c r="J1407" s="75">
        <f t="shared" si="139"/>
        <v>0</v>
      </c>
      <c r="K1407" s="76">
        <f t="shared" si="140"/>
        <v>0</v>
      </c>
    </row>
    <row r="1408" spans="1:11" ht="51">
      <c r="A1408" s="153" t="s">
        <v>2176</v>
      </c>
      <c r="B1408" s="72" t="s">
        <v>1522</v>
      </c>
      <c r="C1408" s="72"/>
      <c r="D1408" s="98" t="s">
        <v>28</v>
      </c>
      <c r="E1408" s="98" t="s">
        <v>28</v>
      </c>
      <c r="F1408" s="126" t="s">
        <v>1705</v>
      </c>
      <c r="G1408" s="71" t="s">
        <v>49</v>
      </c>
      <c r="H1408" s="146">
        <v>1</v>
      </c>
      <c r="I1408" s="131"/>
      <c r="J1408" s="75">
        <f t="shared" si="139"/>
        <v>0</v>
      </c>
      <c r="K1408" s="76">
        <f t="shared" si="140"/>
        <v>0</v>
      </c>
    </row>
    <row r="1409" spans="1:11" ht="25.5">
      <c r="A1409" s="153" t="s">
        <v>2177</v>
      </c>
      <c r="B1409" s="72" t="s">
        <v>1522</v>
      </c>
      <c r="C1409" s="72"/>
      <c r="D1409" s="98" t="s">
        <v>28</v>
      </c>
      <c r="E1409" s="98" t="s">
        <v>28</v>
      </c>
      <c r="F1409" s="126" t="s">
        <v>1707</v>
      </c>
      <c r="G1409" s="71" t="s">
        <v>49</v>
      </c>
      <c r="H1409" s="146">
        <v>1</v>
      </c>
      <c r="I1409" s="131"/>
      <c r="J1409" s="75">
        <f t="shared" si="139"/>
        <v>0</v>
      </c>
      <c r="K1409" s="76">
        <f t="shared" si="140"/>
        <v>0</v>
      </c>
    </row>
    <row r="1410" spans="1:11" ht="38.25">
      <c r="A1410" s="153" t="s">
        <v>2178</v>
      </c>
      <c r="B1410" s="72" t="s">
        <v>1522</v>
      </c>
      <c r="C1410" s="72"/>
      <c r="D1410" s="98" t="s">
        <v>28</v>
      </c>
      <c r="E1410" s="98" t="s">
        <v>28</v>
      </c>
      <c r="F1410" s="126" t="s">
        <v>1709</v>
      </c>
      <c r="G1410" s="71" t="s">
        <v>49</v>
      </c>
      <c r="H1410" s="146">
        <v>1</v>
      </c>
      <c r="I1410" s="131"/>
      <c r="J1410" s="75">
        <f t="shared" si="139"/>
        <v>0</v>
      </c>
      <c r="K1410" s="76">
        <f t="shared" si="140"/>
        <v>0</v>
      </c>
    </row>
    <row r="1411" spans="1:11" ht="25.5">
      <c r="A1411" s="153" t="s">
        <v>2179</v>
      </c>
      <c r="B1411" s="72" t="s">
        <v>1522</v>
      </c>
      <c r="C1411" s="72"/>
      <c r="D1411" s="98" t="s">
        <v>28</v>
      </c>
      <c r="E1411" s="98" t="s">
        <v>28</v>
      </c>
      <c r="F1411" s="126" t="s">
        <v>1761</v>
      </c>
      <c r="G1411" s="71" t="s">
        <v>67</v>
      </c>
      <c r="H1411" s="146">
        <v>5</v>
      </c>
      <c r="I1411" s="131"/>
      <c r="J1411" s="75">
        <f t="shared" si="139"/>
        <v>0</v>
      </c>
      <c r="K1411" s="76">
        <f t="shared" si="140"/>
        <v>0</v>
      </c>
    </row>
    <row r="1412" spans="1:11">
      <c r="A1412" s="153" t="s">
        <v>2180</v>
      </c>
      <c r="B1412" s="72" t="s">
        <v>1522</v>
      </c>
      <c r="C1412" s="72"/>
      <c r="D1412" s="98" t="s">
        <v>28</v>
      </c>
      <c r="E1412" s="98" t="s">
        <v>28</v>
      </c>
      <c r="F1412" s="126" t="s">
        <v>1763</v>
      </c>
      <c r="G1412" s="71" t="s">
        <v>49</v>
      </c>
      <c r="H1412" s="146">
        <v>3</v>
      </c>
      <c r="I1412" s="131"/>
      <c r="J1412" s="75">
        <f t="shared" si="139"/>
        <v>0</v>
      </c>
      <c r="K1412" s="76">
        <f t="shared" si="140"/>
        <v>0</v>
      </c>
    </row>
    <row r="1413" spans="1:11" ht="25.5">
      <c r="A1413" s="153" t="s">
        <v>2181</v>
      </c>
      <c r="B1413" s="72" t="s">
        <v>1522</v>
      </c>
      <c r="C1413" s="72"/>
      <c r="D1413" s="98" t="s">
        <v>28</v>
      </c>
      <c r="E1413" s="98" t="s">
        <v>28</v>
      </c>
      <c r="F1413" s="126" t="s">
        <v>1765</v>
      </c>
      <c r="G1413" s="71" t="s">
        <v>49</v>
      </c>
      <c r="H1413" s="146">
        <v>3</v>
      </c>
      <c r="I1413" s="131"/>
      <c r="J1413" s="75">
        <f t="shared" si="139"/>
        <v>0</v>
      </c>
      <c r="K1413" s="76">
        <f t="shared" si="140"/>
        <v>0</v>
      </c>
    </row>
    <row r="1414" spans="1:11">
      <c r="A1414" s="153" t="s">
        <v>2182</v>
      </c>
      <c r="B1414" s="72" t="s">
        <v>1522</v>
      </c>
      <c r="C1414" s="72"/>
      <c r="D1414" s="98" t="s">
        <v>28</v>
      </c>
      <c r="E1414" s="98" t="s">
        <v>28</v>
      </c>
      <c r="F1414" s="126" t="s">
        <v>1767</v>
      </c>
      <c r="G1414" s="71" t="s">
        <v>49</v>
      </c>
      <c r="H1414" s="146">
        <v>3</v>
      </c>
      <c r="I1414" s="131"/>
      <c r="J1414" s="75">
        <f t="shared" si="139"/>
        <v>0</v>
      </c>
      <c r="K1414" s="76">
        <f t="shared" si="140"/>
        <v>0</v>
      </c>
    </row>
    <row r="1415" spans="1:11" ht="25.5">
      <c r="A1415" s="153" t="s">
        <v>2183</v>
      </c>
      <c r="B1415" s="72" t="s">
        <v>1522</v>
      </c>
      <c r="C1415" s="72"/>
      <c r="D1415" s="98" t="s">
        <v>28</v>
      </c>
      <c r="E1415" s="98" t="s">
        <v>28</v>
      </c>
      <c r="F1415" s="126" t="s">
        <v>1769</v>
      </c>
      <c r="G1415" s="71" t="s">
        <v>67</v>
      </c>
      <c r="H1415" s="146">
        <v>60</v>
      </c>
      <c r="I1415" s="131"/>
      <c r="J1415" s="75">
        <f t="shared" si="139"/>
        <v>0</v>
      </c>
      <c r="K1415" s="76">
        <f t="shared" si="140"/>
        <v>0</v>
      </c>
    </row>
    <row r="1416" spans="1:11" ht="25.5">
      <c r="A1416" s="153" t="s">
        <v>2184</v>
      </c>
      <c r="B1416" s="72" t="s">
        <v>1522</v>
      </c>
      <c r="C1416" s="72"/>
      <c r="D1416" s="98" t="s">
        <v>28</v>
      </c>
      <c r="E1416" s="98" t="s">
        <v>28</v>
      </c>
      <c r="F1416" s="126" t="s">
        <v>1771</v>
      </c>
      <c r="G1416" s="71" t="s">
        <v>49</v>
      </c>
      <c r="H1416" s="146">
        <v>5</v>
      </c>
      <c r="I1416" s="131"/>
      <c r="J1416" s="75">
        <f t="shared" si="139"/>
        <v>0</v>
      </c>
      <c r="K1416" s="76">
        <f t="shared" si="140"/>
        <v>0</v>
      </c>
    </row>
    <row r="1417" spans="1:11" ht="25.5">
      <c r="A1417" s="153" t="s">
        <v>2185</v>
      </c>
      <c r="B1417" s="72" t="s">
        <v>1522</v>
      </c>
      <c r="C1417" s="72"/>
      <c r="D1417" s="98" t="s">
        <v>28</v>
      </c>
      <c r="E1417" s="98" t="s">
        <v>28</v>
      </c>
      <c r="F1417" s="126" t="s">
        <v>1773</v>
      </c>
      <c r="G1417" s="71" t="s">
        <v>49</v>
      </c>
      <c r="H1417" s="146">
        <v>6</v>
      </c>
      <c r="I1417" s="131"/>
      <c r="J1417" s="75">
        <f t="shared" si="139"/>
        <v>0</v>
      </c>
      <c r="K1417" s="76">
        <f t="shared" si="140"/>
        <v>0</v>
      </c>
    </row>
    <row r="1418" spans="1:11" ht="25.5">
      <c r="A1418" s="153" t="s">
        <v>2186</v>
      </c>
      <c r="B1418" s="72" t="s">
        <v>1522</v>
      </c>
      <c r="C1418" s="72"/>
      <c r="D1418" s="98" t="s">
        <v>28</v>
      </c>
      <c r="E1418" s="98" t="s">
        <v>28</v>
      </c>
      <c r="F1418" s="126" t="s">
        <v>1775</v>
      </c>
      <c r="G1418" s="71" t="s">
        <v>49</v>
      </c>
      <c r="H1418" s="146">
        <v>6</v>
      </c>
      <c r="I1418" s="131"/>
      <c r="J1418" s="75">
        <f t="shared" si="139"/>
        <v>0</v>
      </c>
      <c r="K1418" s="76">
        <f t="shared" si="140"/>
        <v>0</v>
      </c>
    </row>
    <row r="1419" spans="1:11" ht="25.5">
      <c r="A1419" s="153" t="s">
        <v>2187</v>
      </c>
      <c r="B1419" s="72" t="s">
        <v>1522</v>
      </c>
      <c r="C1419" s="72"/>
      <c r="D1419" s="98" t="s">
        <v>28</v>
      </c>
      <c r="E1419" s="98" t="s">
        <v>28</v>
      </c>
      <c r="F1419" s="126" t="s">
        <v>2188</v>
      </c>
      <c r="G1419" s="71" t="s">
        <v>49</v>
      </c>
      <c r="H1419" s="146">
        <v>6</v>
      </c>
      <c r="I1419" s="131"/>
      <c r="J1419" s="75">
        <f t="shared" si="139"/>
        <v>0</v>
      </c>
      <c r="K1419" s="76">
        <f t="shared" si="140"/>
        <v>0</v>
      </c>
    </row>
    <row r="1420" spans="1:11" ht="25.5">
      <c r="A1420" s="153" t="s">
        <v>2189</v>
      </c>
      <c r="B1420" s="72" t="s">
        <v>1522</v>
      </c>
      <c r="C1420" s="72"/>
      <c r="D1420" s="98" t="s">
        <v>28</v>
      </c>
      <c r="E1420" s="98" t="s">
        <v>28</v>
      </c>
      <c r="F1420" s="126" t="s">
        <v>2190</v>
      </c>
      <c r="G1420" s="71" t="s">
        <v>49</v>
      </c>
      <c r="H1420" s="146">
        <v>30</v>
      </c>
      <c r="I1420" s="131"/>
      <c r="J1420" s="75">
        <f t="shared" si="139"/>
        <v>0</v>
      </c>
      <c r="K1420" s="76">
        <f t="shared" si="140"/>
        <v>0</v>
      </c>
    </row>
    <row r="1421" spans="1:11">
      <c r="A1421" s="153" t="s">
        <v>2191</v>
      </c>
      <c r="B1421" s="72" t="s">
        <v>1522</v>
      </c>
      <c r="C1421" s="72"/>
      <c r="D1421" s="98" t="s">
        <v>28</v>
      </c>
      <c r="E1421" s="98" t="s">
        <v>28</v>
      </c>
      <c r="F1421" s="126" t="s">
        <v>1533</v>
      </c>
      <c r="G1421" s="71" t="s">
        <v>67</v>
      </c>
      <c r="H1421" s="146">
        <v>20</v>
      </c>
      <c r="I1421" s="131"/>
      <c r="J1421" s="75">
        <f t="shared" si="139"/>
        <v>0</v>
      </c>
      <c r="K1421" s="76">
        <f t="shared" si="140"/>
        <v>0</v>
      </c>
    </row>
    <row r="1422" spans="1:11">
      <c r="A1422" s="153" t="s">
        <v>2192</v>
      </c>
      <c r="B1422" s="72" t="s">
        <v>1522</v>
      </c>
      <c r="C1422" s="72"/>
      <c r="D1422" s="98" t="s">
        <v>28</v>
      </c>
      <c r="E1422" s="98" t="s">
        <v>28</v>
      </c>
      <c r="F1422" s="126" t="s">
        <v>1778</v>
      </c>
      <c r="G1422" s="71" t="s">
        <v>49</v>
      </c>
      <c r="H1422" s="146">
        <v>4</v>
      </c>
      <c r="I1422" s="131"/>
      <c r="J1422" s="75">
        <f t="shared" si="139"/>
        <v>0</v>
      </c>
      <c r="K1422" s="76">
        <f t="shared" si="140"/>
        <v>0</v>
      </c>
    </row>
    <row r="1423" spans="1:11" ht="25.5">
      <c r="A1423" s="153" t="s">
        <v>2193</v>
      </c>
      <c r="B1423" s="72" t="s">
        <v>1522</v>
      </c>
      <c r="C1423" s="72"/>
      <c r="D1423" s="98" t="s">
        <v>28</v>
      </c>
      <c r="E1423" s="98" t="s">
        <v>28</v>
      </c>
      <c r="F1423" s="126" t="s">
        <v>1780</v>
      </c>
      <c r="G1423" s="71" t="s">
        <v>49</v>
      </c>
      <c r="H1423" s="146">
        <v>4</v>
      </c>
      <c r="I1423" s="131"/>
      <c r="J1423" s="75">
        <f t="shared" si="139"/>
        <v>0</v>
      </c>
      <c r="K1423" s="76">
        <f t="shared" si="140"/>
        <v>0</v>
      </c>
    </row>
    <row r="1424" spans="1:11">
      <c r="A1424" s="153" t="s">
        <v>2194</v>
      </c>
      <c r="B1424" s="72" t="s">
        <v>1522</v>
      </c>
      <c r="C1424" s="72"/>
      <c r="D1424" s="98" t="s">
        <v>28</v>
      </c>
      <c r="E1424" s="98" t="s">
        <v>28</v>
      </c>
      <c r="F1424" s="126" t="s">
        <v>1732</v>
      </c>
      <c r="G1424" s="71" t="s">
        <v>67</v>
      </c>
      <c r="H1424" s="146">
        <v>550</v>
      </c>
      <c r="I1424" s="131"/>
      <c r="J1424" s="75">
        <f t="shared" si="139"/>
        <v>0</v>
      </c>
      <c r="K1424" s="76">
        <f t="shared" si="140"/>
        <v>0</v>
      </c>
    </row>
    <row r="1425" spans="1:11" ht="63.75">
      <c r="A1425" s="153" t="s">
        <v>2195</v>
      </c>
      <c r="B1425" s="72" t="s">
        <v>1522</v>
      </c>
      <c r="C1425" s="72"/>
      <c r="D1425" s="98" t="s">
        <v>28</v>
      </c>
      <c r="E1425" s="98" t="s">
        <v>28</v>
      </c>
      <c r="F1425" s="126" t="s">
        <v>1734</v>
      </c>
      <c r="G1425" s="71" t="s">
        <v>67</v>
      </c>
      <c r="H1425" s="146">
        <v>200</v>
      </c>
      <c r="I1425" s="131"/>
      <c r="J1425" s="75">
        <f t="shared" si="139"/>
        <v>0</v>
      </c>
      <c r="K1425" s="76">
        <f t="shared" si="140"/>
        <v>0</v>
      </c>
    </row>
    <row r="1426" spans="1:11" ht="63.75">
      <c r="A1426" s="153" t="s">
        <v>2196</v>
      </c>
      <c r="B1426" s="72" t="s">
        <v>1522</v>
      </c>
      <c r="C1426" s="72"/>
      <c r="D1426" s="98" t="s">
        <v>28</v>
      </c>
      <c r="E1426" s="98" t="s">
        <v>28</v>
      </c>
      <c r="F1426" s="126" t="s">
        <v>1736</v>
      </c>
      <c r="G1426" s="71" t="s">
        <v>67</v>
      </c>
      <c r="H1426" s="146">
        <v>200</v>
      </c>
      <c r="I1426" s="131"/>
      <c r="J1426" s="75">
        <f t="shared" si="139"/>
        <v>0</v>
      </c>
      <c r="K1426" s="76">
        <f t="shared" si="140"/>
        <v>0</v>
      </c>
    </row>
    <row r="1427" spans="1:11">
      <c r="A1427" s="153" t="s">
        <v>2197</v>
      </c>
      <c r="B1427" s="72" t="s">
        <v>1522</v>
      </c>
      <c r="C1427" s="72"/>
      <c r="D1427" s="98" t="s">
        <v>28</v>
      </c>
      <c r="E1427" s="98" t="s">
        <v>28</v>
      </c>
      <c r="F1427" s="126" t="s">
        <v>1785</v>
      </c>
      <c r="G1427" s="71" t="s">
        <v>67</v>
      </c>
      <c r="H1427" s="146">
        <v>100</v>
      </c>
      <c r="I1427" s="131"/>
      <c r="J1427" s="75">
        <f t="shared" si="139"/>
        <v>0</v>
      </c>
      <c r="K1427" s="76">
        <f t="shared" si="140"/>
        <v>0</v>
      </c>
    </row>
    <row r="1428" spans="1:11" ht="25.5">
      <c r="A1428" s="153" t="s">
        <v>2198</v>
      </c>
      <c r="B1428" s="72" t="s">
        <v>1522</v>
      </c>
      <c r="C1428" s="72"/>
      <c r="D1428" s="98" t="s">
        <v>28</v>
      </c>
      <c r="E1428" s="98" t="s">
        <v>28</v>
      </c>
      <c r="F1428" s="126" t="s">
        <v>1787</v>
      </c>
      <c r="G1428" s="71" t="s">
        <v>67</v>
      </c>
      <c r="H1428" s="146">
        <v>10</v>
      </c>
      <c r="I1428" s="131"/>
      <c r="J1428" s="75">
        <f t="shared" si="139"/>
        <v>0</v>
      </c>
      <c r="K1428" s="76">
        <f t="shared" si="140"/>
        <v>0</v>
      </c>
    </row>
    <row r="1429" spans="1:11" ht="25.5">
      <c r="A1429" s="153" t="s">
        <v>2199</v>
      </c>
      <c r="B1429" s="72" t="s">
        <v>1522</v>
      </c>
      <c r="C1429" s="72"/>
      <c r="D1429" s="98" t="s">
        <v>28</v>
      </c>
      <c r="E1429" s="98" t="s">
        <v>28</v>
      </c>
      <c r="F1429" s="126" t="s">
        <v>1789</v>
      </c>
      <c r="G1429" s="71" t="s">
        <v>49</v>
      </c>
      <c r="H1429" s="146">
        <v>3</v>
      </c>
      <c r="I1429" s="131"/>
      <c r="J1429" s="75">
        <f t="shared" si="139"/>
        <v>0</v>
      </c>
      <c r="K1429" s="76">
        <f t="shared" si="140"/>
        <v>0</v>
      </c>
    </row>
    <row r="1430" spans="1:11" ht="26.25" thickBot="1">
      <c r="A1430" s="154" t="s">
        <v>2200</v>
      </c>
      <c r="B1430" s="155" t="s">
        <v>1522</v>
      </c>
      <c r="C1430" s="155"/>
      <c r="D1430" s="156" t="s">
        <v>28</v>
      </c>
      <c r="E1430" s="156" t="s">
        <v>28</v>
      </c>
      <c r="F1430" s="157" t="s">
        <v>2201</v>
      </c>
      <c r="G1430" s="158" t="s">
        <v>49</v>
      </c>
      <c r="H1430" s="159">
        <v>3</v>
      </c>
      <c r="I1430" s="160"/>
      <c r="J1430" s="161">
        <f t="shared" si="139"/>
        <v>0</v>
      </c>
      <c r="K1430" s="162">
        <f t="shared" si="140"/>
        <v>0</v>
      </c>
    </row>
    <row r="1431" spans="1:11" ht="19.149999999999999" customHeight="1" thickBot="1">
      <c r="A1431" s="254" t="s">
        <v>2202</v>
      </c>
      <c r="B1431" s="255"/>
      <c r="C1431" s="255"/>
      <c r="D1431" s="255"/>
      <c r="E1431" s="255"/>
      <c r="F1431" s="255"/>
      <c r="G1431" s="255"/>
      <c r="H1431" s="255"/>
      <c r="I1431" s="255"/>
      <c r="J1431" s="256"/>
      <c r="K1431" s="257">
        <f>SUBTOTAL(9,K10:K1430)</f>
        <v>0</v>
      </c>
    </row>
    <row r="1432" spans="1:11" ht="19.149999999999999" customHeight="1">
      <c r="B1432" s="32"/>
    </row>
    <row r="1433" spans="1:11" ht="19.149999999999999" customHeight="1">
      <c r="A1433" s="258" t="s">
        <v>19</v>
      </c>
      <c r="B1433" s="258"/>
      <c r="C1433" s="258"/>
      <c r="D1433" s="258"/>
      <c r="E1433" s="258"/>
      <c r="F1433" s="258"/>
      <c r="G1433" s="258"/>
      <c r="H1433" s="258"/>
      <c r="I1433" s="258"/>
      <c r="J1433" s="258"/>
      <c r="K1433" s="259">
        <f>K1375+K1374+K1299+K1080+K1079+K1009+K760+K748+K740+K337+K336+K322+K304</f>
        <v>0</v>
      </c>
    </row>
    <row r="1434" spans="1:11" ht="19.149999999999999" customHeight="1">
      <c r="F1434" s="168"/>
      <c r="G1434" s="165"/>
      <c r="H1434" s="32"/>
      <c r="I1434" s="197" t="s">
        <v>2203</v>
      </c>
      <c r="J1434" s="169"/>
    </row>
    <row r="1435" spans="1:11" ht="19.149999999999999" customHeight="1">
      <c r="F1435" s="170"/>
      <c r="G1435" s="165"/>
      <c r="H1435" s="32"/>
      <c r="I1435" s="198"/>
      <c r="J1435" s="196"/>
    </row>
    <row r="1436" spans="1:11" ht="19.149999999999999" customHeight="1">
      <c r="E1436" s="171"/>
      <c r="F1436" s="172"/>
      <c r="G1436" s="165"/>
      <c r="H1436" s="32"/>
      <c r="I1436" s="198"/>
      <c r="J1436" s="196"/>
    </row>
    <row r="1437" spans="1:11" ht="19.149999999999999" customHeight="1">
      <c r="B1437" s="173"/>
      <c r="C1437" s="174"/>
      <c r="D1437"/>
      <c r="E1437"/>
      <c r="F1437" s="175"/>
      <c r="G1437" s="174"/>
      <c r="H1437"/>
      <c r="I1437" s="199"/>
    </row>
    <row r="1438" spans="1:11" ht="19.149999999999999" customHeight="1">
      <c r="C1438" s="174"/>
      <c r="D1438"/>
      <c r="E1438"/>
      <c r="F1438" s="172"/>
      <c r="G1438" s="174"/>
      <c r="H1438"/>
      <c r="I1438" s="199"/>
    </row>
    <row r="1439" spans="1:11" ht="19.149999999999999" customHeight="1">
      <c r="F1439" s="176"/>
      <c r="G1439" s="177"/>
      <c r="H1439" s="177"/>
      <c r="I1439" s="199"/>
    </row>
    <row r="1440" spans="1:11" ht="19.149999999999999" customHeight="1">
      <c r="F1440" s="178"/>
      <c r="G1440" s="179"/>
      <c r="H1440" s="32"/>
      <c r="I1440" s="199"/>
    </row>
    <row r="1441" spans="6:11" ht="19.149999999999999" customHeight="1">
      <c r="F1441" s="178"/>
      <c r="G1441" s="179"/>
      <c r="H1441" s="32"/>
      <c r="I1441" s="200"/>
    </row>
    <row r="1442" spans="6:11" ht="19.149999999999999" customHeight="1">
      <c r="F1442" s="31"/>
      <c r="H1442" s="180"/>
    </row>
    <row r="1443" spans="6:11" ht="19.149999999999999" customHeight="1">
      <c r="F1443" s="181"/>
      <c r="H1443" s="180"/>
    </row>
    <row r="1444" spans="6:11" ht="19.149999999999999" customHeight="1">
      <c r="F1444" s="181"/>
      <c r="H1444" s="180"/>
    </row>
    <row r="1445" spans="6:11" ht="19.149999999999999" customHeight="1">
      <c r="F1445" s="181"/>
      <c r="H1445" s="180"/>
    </row>
    <row r="1446" spans="6:11" ht="19.149999999999999" customHeight="1"/>
    <row r="1447" spans="6:11" ht="19.149999999999999" customHeight="1"/>
    <row r="1448" spans="6:11" ht="19.149999999999999" customHeight="1"/>
    <row r="1449" spans="6:11" ht="19.149999999999999" customHeight="1"/>
    <row r="1450" spans="6:11" ht="19.149999999999999" customHeight="1"/>
    <row r="1451" spans="6:11" ht="19.149999999999999" customHeight="1"/>
    <row r="1452" spans="6:11" ht="19.149999999999999" customHeight="1"/>
    <row r="1453" spans="6:11" ht="19.149999999999999" customHeight="1"/>
    <row r="1454" spans="6:11" ht="19.149999999999999" customHeight="1"/>
    <row r="1455" spans="6:11" ht="19.149999999999999" customHeight="1">
      <c r="K1455" s="182"/>
    </row>
    <row r="1456" spans="6:11" ht="19.149999999999999" customHeight="1">
      <c r="K1456" s="182"/>
    </row>
    <row r="1457" ht="19.149999999999999" customHeight="1"/>
    <row r="1458" ht="19.149999999999999" customHeight="1"/>
    <row r="1459" ht="19.149999999999999" customHeight="1"/>
    <row r="1460" ht="19.149999999999999" customHeight="1"/>
  </sheetData>
  <mergeCells count="17">
    <mergeCell ref="A1431:J1431"/>
    <mergeCell ref="A1433:J1433"/>
    <mergeCell ref="G6:K6"/>
    <mergeCell ref="A8:A9"/>
    <mergeCell ref="B8:B9"/>
    <mergeCell ref="C8:C9"/>
    <mergeCell ref="E8:E9"/>
    <mergeCell ref="F8:F9"/>
    <mergeCell ref="G8:G9"/>
    <mergeCell ref="H8:K8"/>
    <mergeCell ref="A1:K1"/>
    <mergeCell ref="A2:F2"/>
    <mergeCell ref="G2:K2"/>
    <mergeCell ref="A3:F5"/>
    <mergeCell ref="G3:I3"/>
    <mergeCell ref="G4:I4"/>
    <mergeCell ref="G5:I5"/>
  </mergeCells>
  <conditionalFormatting sqref="C879 C846 C242 C239 C232 C222 C225 C230 C228 C402">
    <cfRule type="cellIs" dxfId="811" priority="1" stopIfTrue="1" operator="lessThanOrEqual">
      <formula>0</formula>
    </cfRule>
  </conditionalFormatting>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X59"/>
  <sheetViews>
    <sheetView topLeftCell="B1" workbookViewId="0">
      <selection activeCell="N17" sqref="N17"/>
    </sheetView>
  </sheetViews>
  <sheetFormatPr defaultRowHeight="15"/>
  <cols>
    <col min="1" max="1" width="4.7109375" bestFit="1" customWidth="1"/>
    <col min="3" max="3" width="16.85546875" customWidth="1"/>
    <col min="4" max="4" width="8.7109375" bestFit="1" customWidth="1"/>
    <col min="5" max="5" width="7.140625" bestFit="1" customWidth="1"/>
    <col min="6" max="6" width="4.140625" bestFit="1" customWidth="1"/>
    <col min="7" max="24" width="7.85546875" bestFit="1" customWidth="1"/>
  </cols>
  <sheetData>
    <row r="1" spans="1:24">
      <c r="A1" s="314" t="str">
        <f>[1]ORÇAMENTO!A1</f>
        <v>CT Nº. 424.416-85</v>
      </c>
      <c r="B1" s="315"/>
      <c r="C1" s="315"/>
      <c r="D1" s="315"/>
      <c r="E1" s="315"/>
      <c r="F1" s="315"/>
      <c r="G1" s="315"/>
      <c r="H1" s="315"/>
      <c r="I1" s="315"/>
      <c r="J1" s="315"/>
      <c r="K1" s="315"/>
      <c r="L1" s="315"/>
      <c r="M1" s="315"/>
      <c r="N1" s="261"/>
      <c r="O1" s="261"/>
      <c r="P1" s="261"/>
      <c r="Q1" s="261"/>
      <c r="R1" s="261"/>
      <c r="S1" s="261"/>
      <c r="T1" s="261"/>
      <c r="U1" s="261"/>
      <c r="V1" s="261"/>
      <c r="W1" s="261"/>
      <c r="X1" s="261"/>
    </row>
    <row r="2" spans="1:24">
      <c r="A2" s="260" t="s">
        <v>2204</v>
      </c>
      <c r="B2" s="260"/>
      <c r="C2" s="260"/>
      <c r="D2" s="260"/>
      <c r="E2" s="260"/>
      <c r="F2" s="260"/>
      <c r="G2" s="260"/>
      <c r="H2" s="260"/>
      <c r="I2" s="260"/>
      <c r="J2" s="260"/>
      <c r="K2" s="260"/>
      <c r="L2" s="260"/>
      <c r="M2" s="260"/>
      <c r="N2" s="261"/>
      <c r="O2" s="261"/>
      <c r="P2" s="261"/>
      <c r="Q2" s="261"/>
      <c r="R2" s="261"/>
      <c r="S2" s="261"/>
      <c r="T2" s="261"/>
      <c r="U2" s="261"/>
      <c r="V2" s="261"/>
      <c r="W2" s="261"/>
      <c r="X2" s="261"/>
    </row>
    <row r="3" spans="1:24">
      <c r="A3" s="262" t="str">
        <f>[1]ORÇAMENTO!A3</f>
        <v>AMPLIAÇÃO DO SISTEMA DE ESGOTAMENTO SANITÁRIO DA CIDADE DE MARABÁ/PA</v>
      </c>
      <c r="B3" s="262"/>
      <c r="C3" s="262"/>
      <c r="D3" s="262"/>
      <c r="E3" s="262"/>
      <c r="F3" s="262"/>
      <c r="G3" s="262"/>
      <c r="H3" s="262"/>
      <c r="I3" s="262"/>
      <c r="J3" s="262"/>
      <c r="K3" s="262"/>
      <c r="L3" s="262"/>
      <c r="M3" s="262"/>
      <c r="N3" s="263"/>
      <c r="O3" s="261"/>
      <c r="P3" s="261"/>
      <c r="Q3" s="261"/>
      <c r="R3" s="261"/>
      <c r="S3" s="261"/>
      <c r="T3" s="261"/>
      <c r="U3" s="261"/>
      <c r="V3" s="261"/>
      <c r="W3" s="261"/>
      <c r="X3" s="261"/>
    </row>
    <row r="4" spans="1:24">
      <c r="A4" s="264"/>
      <c r="B4" s="264"/>
      <c r="C4" s="264"/>
      <c r="D4" s="264"/>
      <c r="E4" s="264"/>
      <c r="F4" s="264"/>
      <c r="G4" s="264"/>
      <c r="H4" s="264"/>
      <c r="I4" s="264"/>
      <c r="J4" s="264"/>
      <c r="K4" s="264"/>
      <c r="L4" s="264"/>
      <c r="M4" s="264"/>
      <c r="N4" s="265"/>
      <c r="O4" s="261"/>
      <c r="P4" s="261"/>
      <c r="Q4" s="261"/>
      <c r="R4" s="261"/>
      <c r="S4" s="261"/>
      <c r="T4" s="261"/>
      <c r="U4" s="261"/>
      <c r="V4" s="261"/>
      <c r="W4" s="261"/>
      <c r="X4" s="261"/>
    </row>
    <row r="5" spans="1:24" ht="15.75" thickBot="1">
      <c r="A5" s="266"/>
      <c r="B5" s="266"/>
      <c r="C5" s="266"/>
      <c r="D5" s="266"/>
      <c r="E5" s="266"/>
      <c r="F5" s="266"/>
      <c r="G5" s="266"/>
      <c r="H5" s="266"/>
      <c r="I5" s="266"/>
      <c r="J5" s="266"/>
      <c r="K5" s="266"/>
      <c r="L5" s="266"/>
      <c r="M5" s="266"/>
      <c r="N5" s="265"/>
      <c r="O5" s="261"/>
      <c r="P5" s="261"/>
      <c r="Q5" s="261"/>
      <c r="R5" s="261"/>
      <c r="S5" s="261"/>
      <c r="T5" s="261"/>
      <c r="U5" s="261"/>
      <c r="V5" s="261"/>
      <c r="W5" s="261"/>
      <c r="X5" s="261"/>
    </row>
    <row r="6" spans="1:24" ht="25.5">
      <c r="A6" s="267" t="s">
        <v>2205</v>
      </c>
      <c r="B6" s="268"/>
      <c r="C6" s="268"/>
      <c r="D6" s="269" t="s">
        <v>2206</v>
      </c>
      <c r="E6" s="269" t="s">
        <v>2207</v>
      </c>
      <c r="F6" s="269"/>
      <c r="G6" s="270" t="s">
        <v>2208</v>
      </c>
      <c r="H6" s="270" t="s">
        <v>2209</v>
      </c>
      <c r="I6" s="270" t="s">
        <v>2210</v>
      </c>
      <c r="J6" s="270" t="s">
        <v>2211</v>
      </c>
      <c r="K6" s="270" t="s">
        <v>2212</v>
      </c>
      <c r="L6" s="270" t="s">
        <v>2213</v>
      </c>
      <c r="M6" s="270" t="s">
        <v>2214</v>
      </c>
      <c r="N6" s="270" t="s">
        <v>2215</v>
      </c>
      <c r="O6" s="270" t="s">
        <v>2216</v>
      </c>
      <c r="P6" s="270" t="s">
        <v>2217</v>
      </c>
      <c r="Q6" s="270" t="s">
        <v>2218</v>
      </c>
      <c r="R6" s="270" t="s">
        <v>2219</v>
      </c>
      <c r="S6" s="270" t="s">
        <v>2220</v>
      </c>
      <c r="T6" s="270" t="s">
        <v>2221</v>
      </c>
      <c r="U6" s="270" t="s">
        <v>2222</v>
      </c>
      <c r="V6" s="270" t="s">
        <v>2223</v>
      </c>
      <c r="W6" s="270" t="s">
        <v>2224</v>
      </c>
      <c r="X6" s="271" t="s">
        <v>2225</v>
      </c>
    </row>
    <row r="7" spans="1:24">
      <c r="A7" s="272" t="str">
        <f>[1]RESUMO!A7</f>
        <v>ITEM</v>
      </c>
      <c r="B7" s="273" t="str">
        <f>[1]RESUMO!B7</f>
        <v>SERVIÇOS</v>
      </c>
      <c r="C7" s="274"/>
      <c r="D7" s="274"/>
      <c r="E7" s="274"/>
      <c r="F7" s="275"/>
      <c r="G7" s="276"/>
      <c r="H7" s="276"/>
      <c r="I7" s="276"/>
      <c r="J7" s="276"/>
      <c r="K7" s="276"/>
      <c r="L7" s="276"/>
      <c r="M7" s="276"/>
      <c r="N7" s="276"/>
      <c r="O7" s="276"/>
      <c r="P7" s="276"/>
      <c r="Q7" s="276"/>
      <c r="R7" s="276"/>
      <c r="S7" s="276"/>
      <c r="T7" s="276"/>
      <c r="U7" s="276"/>
      <c r="V7" s="276"/>
      <c r="W7" s="276"/>
      <c r="X7" s="277"/>
    </row>
    <row r="8" spans="1:24">
      <c r="A8" s="278">
        <f>[1]RESUMO!$A$8</f>
        <v>1</v>
      </c>
      <c r="B8" s="279" t="str">
        <f>[1]RESUMO!$B$8</f>
        <v>ADMINISTRAÇÃO LOCAL</v>
      </c>
      <c r="C8" s="280"/>
      <c r="D8" s="281"/>
      <c r="E8" s="282">
        <f>[1]RESUMO!C8</f>
        <v>0</v>
      </c>
      <c r="F8" s="283" t="s">
        <v>5</v>
      </c>
      <c r="G8" s="284">
        <v>5.5599999999999997E-2</v>
      </c>
      <c r="H8" s="284">
        <v>5.5599999999999997E-2</v>
      </c>
      <c r="I8" s="284">
        <v>5.5599999999999997E-2</v>
      </c>
      <c r="J8" s="284">
        <v>5.5599999999999997E-2</v>
      </c>
      <c r="K8" s="284">
        <v>5.5599999999999997E-2</v>
      </c>
      <c r="L8" s="284">
        <v>5.5599999999999997E-2</v>
      </c>
      <c r="M8" s="284">
        <v>5.5599999999999997E-2</v>
      </c>
      <c r="N8" s="284">
        <v>5.5599999999999997E-2</v>
      </c>
      <c r="O8" s="284">
        <v>5.5599999999999997E-2</v>
      </c>
      <c r="P8" s="284">
        <v>5.5599999999999997E-2</v>
      </c>
      <c r="Q8" s="284">
        <v>5.5599999999999997E-2</v>
      </c>
      <c r="R8" s="284">
        <v>5.5599999999999997E-2</v>
      </c>
      <c r="S8" s="284">
        <v>5.5599999999999997E-2</v>
      </c>
      <c r="T8" s="284">
        <v>5.5599999999999997E-2</v>
      </c>
      <c r="U8" s="284">
        <v>5.5599999999999997E-2</v>
      </c>
      <c r="V8" s="284">
        <v>5.5599999999999997E-2</v>
      </c>
      <c r="W8" s="284">
        <v>5.5599999999999997E-2</v>
      </c>
      <c r="X8" s="284">
        <v>5.4800000000000001E-2</v>
      </c>
    </row>
    <row r="9" spans="1:24">
      <c r="A9" s="278"/>
      <c r="B9" s="279"/>
      <c r="C9" s="280"/>
      <c r="D9" s="281"/>
      <c r="E9" s="282"/>
      <c r="F9" s="285"/>
      <c r="G9" s="286"/>
      <c r="H9" s="286"/>
      <c r="I9" s="286"/>
      <c r="J9" s="286"/>
      <c r="K9" s="286"/>
      <c r="L9" s="286"/>
      <c r="M9" s="286"/>
      <c r="N9" s="286"/>
      <c r="O9" s="286"/>
      <c r="P9" s="286"/>
      <c r="Q9" s="286"/>
      <c r="R9" s="286"/>
      <c r="S9" s="286"/>
      <c r="T9" s="286"/>
      <c r="U9" s="286"/>
      <c r="V9" s="286"/>
      <c r="W9" s="286"/>
      <c r="X9" s="287"/>
    </row>
    <row r="10" spans="1:24">
      <c r="A10" s="288"/>
      <c r="B10" s="280"/>
      <c r="C10" s="280"/>
      <c r="D10" s="281"/>
      <c r="E10" s="282"/>
      <c r="F10" s="289" t="s">
        <v>4</v>
      </c>
      <c r="G10" s="290">
        <f>G8*$E8</f>
        <v>0</v>
      </c>
      <c r="H10" s="290">
        <f t="shared" ref="H10:X10" si="0">H8*$E8</f>
        <v>0</v>
      </c>
      <c r="I10" s="290">
        <f t="shared" si="0"/>
        <v>0</v>
      </c>
      <c r="J10" s="290">
        <f t="shared" si="0"/>
        <v>0</v>
      </c>
      <c r="K10" s="290">
        <f t="shared" si="0"/>
        <v>0</v>
      </c>
      <c r="L10" s="290">
        <f t="shared" si="0"/>
        <v>0</v>
      </c>
      <c r="M10" s="290">
        <f t="shared" si="0"/>
        <v>0</v>
      </c>
      <c r="N10" s="290">
        <f t="shared" si="0"/>
        <v>0</v>
      </c>
      <c r="O10" s="290">
        <f t="shared" si="0"/>
        <v>0</v>
      </c>
      <c r="P10" s="290">
        <f t="shared" si="0"/>
        <v>0</v>
      </c>
      <c r="Q10" s="290">
        <f t="shared" si="0"/>
        <v>0</v>
      </c>
      <c r="R10" s="290">
        <f t="shared" si="0"/>
        <v>0</v>
      </c>
      <c r="S10" s="290">
        <f t="shared" si="0"/>
        <v>0</v>
      </c>
      <c r="T10" s="290">
        <f t="shared" si="0"/>
        <v>0</v>
      </c>
      <c r="U10" s="290">
        <f t="shared" si="0"/>
        <v>0</v>
      </c>
      <c r="V10" s="290">
        <f t="shared" si="0"/>
        <v>0</v>
      </c>
      <c r="W10" s="290">
        <f t="shared" si="0"/>
        <v>0</v>
      </c>
      <c r="X10" s="291">
        <f t="shared" si="0"/>
        <v>0</v>
      </c>
    </row>
    <row r="11" spans="1:24">
      <c r="A11" s="278">
        <f>[1]RESUMO!$A$9</f>
        <v>2</v>
      </c>
      <c r="B11" s="279" t="str">
        <f>[1]RESUMO!$B$9</f>
        <v>MOBILIZAÇÃO E DESMOBILIZAÇÃO DA OBRA</v>
      </c>
      <c r="C11" s="280"/>
      <c r="D11" s="281"/>
      <c r="E11" s="282">
        <f>[1]RESUMO!C9</f>
        <v>0</v>
      </c>
      <c r="F11" s="283" t="s">
        <v>5</v>
      </c>
      <c r="G11" s="284">
        <v>0.5</v>
      </c>
      <c r="H11" s="284"/>
      <c r="I11" s="284">
        <v>0</v>
      </c>
      <c r="J11" s="284">
        <v>0</v>
      </c>
      <c r="K11" s="284">
        <v>0</v>
      </c>
      <c r="L11" s="284">
        <v>0</v>
      </c>
      <c r="M11" s="284">
        <v>0</v>
      </c>
      <c r="N11" s="284">
        <v>0</v>
      </c>
      <c r="O11" s="284">
        <v>0</v>
      </c>
      <c r="P11" s="284">
        <v>0</v>
      </c>
      <c r="Q11" s="284">
        <v>0</v>
      </c>
      <c r="R11" s="284">
        <v>0</v>
      </c>
      <c r="S11" s="284">
        <v>0</v>
      </c>
      <c r="T11" s="284">
        <v>0</v>
      </c>
      <c r="U11" s="284">
        <v>0</v>
      </c>
      <c r="V11" s="284">
        <v>0</v>
      </c>
      <c r="W11" s="284">
        <v>0</v>
      </c>
      <c r="X11" s="292">
        <v>0.5</v>
      </c>
    </row>
    <row r="12" spans="1:24">
      <c r="A12" s="278"/>
      <c r="B12" s="279"/>
      <c r="C12" s="280"/>
      <c r="D12" s="281"/>
      <c r="E12" s="282"/>
      <c r="F12" s="285"/>
      <c r="G12" s="286"/>
      <c r="H12" s="286"/>
      <c r="I12" s="286"/>
      <c r="J12" s="286"/>
      <c r="K12" s="286"/>
      <c r="L12" s="286"/>
      <c r="M12" s="286"/>
      <c r="N12" s="286"/>
      <c r="O12" s="286"/>
      <c r="P12" s="286"/>
      <c r="Q12" s="286"/>
      <c r="R12" s="286"/>
      <c r="S12" s="286"/>
      <c r="T12" s="286"/>
      <c r="U12" s="286"/>
      <c r="V12" s="286"/>
      <c r="W12" s="286"/>
      <c r="X12" s="287"/>
    </row>
    <row r="13" spans="1:24">
      <c r="A13" s="288"/>
      <c r="B13" s="280"/>
      <c r="C13" s="280"/>
      <c r="D13" s="281"/>
      <c r="E13" s="282"/>
      <c r="F13" s="289" t="s">
        <v>4</v>
      </c>
      <c r="G13" s="293">
        <f t="shared" ref="G13:X13" si="1">G11*$E11</f>
        <v>0</v>
      </c>
      <c r="H13" s="293">
        <f t="shared" si="1"/>
        <v>0</v>
      </c>
      <c r="I13" s="293">
        <f t="shared" si="1"/>
        <v>0</v>
      </c>
      <c r="J13" s="293">
        <f t="shared" si="1"/>
        <v>0</v>
      </c>
      <c r="K13" s="293">
        <f t="shared" si="1"/>
        <v>0</v>
      </c>
      <c r="L13" s="293">
        <f t="shared" si="1"/>
        <v>0</v>
      </c>
      <c r="M13" s="293">
        <f t="shared" si="1"/>
        <v>0</v>
      </c>
      <c r="N13" s="293">
        <f t="shared" si="1"/>
        <v>0</v>
      </c>
      <c r="O13" s="293">
        <f t="shared" si="1"/>
        <v>0</v>
      </c>
      <c r="P13" s="293">
        <f t="shared" si="1"/>
        <v>0</v>
      </c>
      <c r="Q13" s="293">
        <f t="shared" si="1"/>
        <v>0</v>
      </c>
      <c r="R13" s="293">
        <f t="shared" si="1"/>
        <v>0</v>
      </c>
      <c r="S13" s="293">
        <f t="shared" si="1"/>
        <v>0</v>
      </c>
      <c r="T13" s="293">
        <f t="shared" si="1"/>
        <v>0</v>
      </c>
      <c r="U13" s="293">
        <f t="shared" si="1"/>
        <v>0</v>
      </c>
      <c r="V13" s="293">
        <f t="shared" si="1"/>
        <v>0</v>
      </c>
      <c r="W13" s="293">
        <f t="shared" si="1"/>
        <v>0</v>
      </c>
      <c r="X13" s="294">
        <f t="shared" si="1"/>
        <v>0</v>
      </c>
    </row>
    <row r="14" spans="1:24">
      <c r="A14" s="278">
        <f>[1]RESUMO!$A10</f>
        <v>3</v>
      </c>
      <c r="B14" s="279" t="str">
        <f>[1]RESUMO!$B$10</f>
        <v>CANTEIRO DE OBRA</v>
      </c>
      <c r="C14" s="280"/>
      <c r="D14" s="281"/>
      <c r="E14" s="282">
        <f>[1]RESUMO!C10</f>
        <v>0</v>
      </c>
      <c r="F14" s="283" t="s">
        <v>5</v>
      </c>
      <c r="G14" s="284">
        <v>0.5</v>
      </c>
      <c r="H14" s="284">
        <v>0.25</v>
      </c>
      <c r="I14" s="284">
        <v>0</v>
      </c>
      <c r="J14" s="284">
        <v>0</v>
      </c>
      <c r="K14" s="284">
        <v>0</v>
      </c>
      <c r="L14" s="284">
        <v>0</v>
      </c>
      <c r="M14" s="284">
        <v>0</v>
      </c>
      <c r="N14" s="284">
        <v>0</v>
      </c>
      <c r="O14" s="284">
        <v>0</v>
      </c>
      <c r="P14" s="284">
        <v>0</v>
      </c>
      <c r="Q14" s="284">
        <v>0</v>
      </c>
      <c r="R14" s="284">
        <v>0</v>
      </c>
      <c r="S14" s="284">
        <v>0</v>
      </c>
      <c r="T14" s="284">
        <v>0</v>
      </c>
      <c r="U14" s="284">
        <v>0</v>
      </c>
      <c r="V14" s="284">
        <v>0</v>
      </c>
      <c r="W14" s="284">
        <v>0</v>
      </c>
      <c r="X14" s="292">
        <v>0.25</v>
      </c>
    </row>
    <row r="15" spans="1:24">
      <c r="A15" s="278"/>
      <c r="B15" s="279"/>
      <c r="C15" s="280"/>
      <c r="D15" s="281"/>
      <c r="E15" s="282"/>
      <c r="F15" s="285"/>
      <c r="G15" s="286"/>
      <c r="H15" s="286"/>
      <c r="I15" s="286"/>
      <c r="J15" s="286"/>
      <c r="K15" s="286"/>
      <c r="L15" s="286"/>
      <c r="M15" s="286"/>
      <c r="N15" s="286"/>
      <c r="O15" s="286"/>
      <c r="P15" s="286"/>
      <c r="Q15" s="286"/>
      <c r="R15" s="286"/>
      <c r="S15" s="286"/>
      <c r="T15" s="286"/>
      <c r="U15" s="286"/>
      <c r="V15" s="286"/>
      <c r="W15" s="286"/>
      <c r="X15" s="287"/>
    </row>
    <row r="16" spans="1:24">
      <c r="A16" s="288"/>
      <c r="B16" s="280"/>
      <c r="C16" s="280"/>
      <c r="D16" s="281"/>
      <c r="E16" s="282"/>
      <c r="F16" s="289" t="s">
        <v>4</v>
      </c>
      <c r="G16" s="290">
        <f t="shared" ref="G16:X16" si="2">G14*$E14</f>
        <v>0</v>
      </c>
      <c r="H16" s="290">
        <f t="shared" si="2"/>
        <v>0</v>
      </c>
      <c r="I16" s="290">
        <f t="shared" si="2"/>
        <v>0</v>
      </c>
      <c r="J16" s="290">
        <f t="shared" si="2"/>
        <v>0</v>
      </c>
      <c r="K16" s="290">
        <f t="shared" si="2"/>
        <v>0</v>
      </c>
      <c r="L16" s="290">
        <f t="shared" si="2"/>
        <v>0</v>
      </c>
      <c r="M16" s="290">
        <f t="shared" si="2"/>
        <v>0</v>
      </c>
      <c r="N16" s="290">
        <f t="shared" si="2"/>
        <v>0</v>
      </c>
      <c r="O16" s="290">
        <f t="shared" si="2"/>
        <v>0</v>
      </c>
      <c r="P16" s="290">
        <f t="shared" si="2"/>
        <v>0</v>
      </c>
      <c r="Q16" s="290">
        <f t="shared" si="2"/>
        <v>0</v>
      </c>
      <c r="R16" s="290">
        <f t="shared" si="2"/>
        <v>0</v>
      </c>
      <c r="S16" s="290">
        <f t="shared" si="2"/>
        <v>0</v>
      </c>
      <c r="T16" s="290">
        <f t="shared" si="2"/>
        <v>0</v>
      </c>
      <c r="U16" s="290">
        <f t="shared" si="2"/>
        <v>0</v>
      </c>
      <c r="V16" s="290">
        <f t="shared" si="2"/>
        <v>0</v>
      </c>
      <c r="W16" s="290">
        <f t="shared" si="2"/>
        <v>0</v>
      </c>
      <c r="X16" s="291">
        <f t="shared" si="2"/>
        <v>0</v>
      </c>
    </row>
    <row r="17" spans="1:24">
      <c r="A17" s="272">
        <f>[1]RESUMO!A11</f>
        <v>4</v>
      </c>
      <c r="B17" s="273" t="str">
        <f>[1]RESUMO!B11</f>
        <v>REDE DE ESGOTAMENTO SANITÁRIO BACIA F</v>
      </c>
      <c r="C17" s="274"/>
      <c r="D17" s="274"/>
      <c r="E17" s="274"/>
      <c r="F17" s="275"/>
      <c r="G17" s="276"/>
      <c r="H17" s="276"/>
      <c r="I17" s="276"/>
      <c r="J17" s="276"/>
      <c r="K17" s="276"/>
      <c r="L17" s="276"/>
      <c r="M17" s="276"/>
      <c r="N17" s="276"/>
      <c r="O17" s="276"/>
      <c r="P17" s="276"/>
      <c r="Q17" s="276"/>
      <c r="R17" s="276"/>
      <c r="S17" s="276"/>
      <c r="T17" s="276"/>
      <c r="U17" s="276"/>
      <c r="V17" s="276"/>
      <c r="W17" s="276"/>
      <c r="X17" s="277"/>
    </row>
    <row r="18" spans="1:24">
      <c r="A18" s="278" t="str">
        <f>[1]RESUMO!$A12</f>
        <v>4.1</v>
      </c>
      <c r="B18" s="279" t="str">
        <f>[1]RESUMO!$B$12</f>
        <v>REDE COLETORA CONVENCIONAL F</v>
      </c>
      <c r="C18" s="280"/>
      <c r="D18" s="281"/>
      <c r="E18" s="282">
        <f>[1]RESUMO!C12</f>
        <v>0</v>
      </c>
      <c r="F18" s="283" t="s">
        <v>5</v>
      </c>
      <c r="G18" s="284">
        <v>0</v>
      </c>
      <c r="H18" s="284">
        <v>0</v>
      </c>
      <c r="I18" s="284">
        <v>0.05</v>
      </c>
      <c r="J18" s="284">
        <v>0.05</v>
      </c>
      <c r="K18" s="284">
        <v>0.05</v>
      </c>
      <c r="L18" s="284">
        <v>0.05</v>
      </c>
      <c r="M18" s="284">
        <v>0.05</v>
      </c>
      <c r="N18" s="284">
        <v>0.05</v>
      </c>
      <c r="O18" s="284">
        <v>0.05</v>
      </c>
      <c r="P18" s="284">
        <v>0.05</v>
      </c>
      <c r="Q18" s="284">
        <v>0.05</v>
      </c>
      <c r="R18" s="284">
        <v>0.05</v>
      </c>
      <c r="S18" s="284">
        <v>0.05</v>
      </c>
      <c r="T18" s="284">
        <v>0.1</v>
      </c>
      <c r="U18" s="284">
        <v>0.1</v>
      </c>
      <c r="V18" s="284">
        <v>0.1</v>
      </c>
      <c r="W18" s="284">
        <v>0.1</v>
      </c>
      <c r="X18" s="292">
        <v>0.05</v>
      </c>
    </row>
    <row r="19" spans="1:24">
      <c r="A19" s="278"/>
      <c r="B19" s="279"/>
      <c r="C19" s="280"/>
      <c r="D19" s="281"/>
      <c r="E19" s="282"/>
      <c r="F19" s="285"/>
      <c r="G19" s="286"/>
      <c r="H19" s="286"/>
      <c r="I19" s="286"/>
      <c r="J19" s="286"/>
      <c r="K19" s="286"/>
      <c r="L19" s="286"/>
      <c r="M19" s="286"/>
      <c r="N19" s="286"/>
      <c r="O19" s="286"/>
      <c r="P19" s="286"/>
      <c r="Q19" s="286"/>
      <c r="R19" s="286"/>
      <c r="S19" s="286"/>
      <c r="T19" s="286"/>
      <c r="U19" s="286"/>
      <c r="V19" s="286"/>
      <c r="W19" s="286"/>
      <c r="X19" s="287"/>
    </row>
    <row r="20" spans="1:24">
      <c r="A20" s="288"/>
      <c r="B20" s="280"/>
      <c r="C20" s="280"/>
      <c r="D20" s="281"/>
      <c r="E20" s="282"/>
      <c r="F20" s="289" t="s">
        <v>4</v>
      </c>
      <c r="G20" s="290">
        <f t="shared" ref="G20:X20" si="3">G18*$E18</f>
        <v>0</v>
      </c>
      <c r="H20" s="290">
        <f t="shared" si="3"/>
        <v>0</v>
      </c>
      <c r="I20" s="290">
        <f t="shared" si="3"/>
        <v>0</v>
      </c>
      <c r="J20" s="290">
        <f t="shared" si="3"/>
        <v>0</v>
      </c>
      <c r="K20" s="290">
        <f t="shared" si="3"/>
        <v>0</v>
      </c>
      <c r="L20" s="290">
        <f t="shared" si="3"/>
        <v>0</v>
      </c>
      <c r="M20" s="290">
        <f t="shared" si="3"/>
        <v>0</v>
      </c>
      <c r="N20" s="290">
        <f t="shared" si="3"/>
        <v>0</v>
      </c>
      <c r="O20" s="290">
        <f t="shared" si="3"/>
        <v>0</v>
      </c>
      <c r="P20" s="290">
        <f t="shared" si="3"/>
        <v>0</v>
      </c>
      <c r="Q20" s="290">
        <f t="shared" si="3"/>
        <v>0</v>
      </c>
      <c r="R20" s="290">
        <f t="shared" si="3"/>
        <v>0</v>
      </c>
      <c r="S20" s="290">
        <f t="shared" si="3"/>
        <v>0</v>
      </c>
      <c r="T20" s="290">
        <f t="shared" si="3"/>
        <v>0</v>
      </c>
      <c r="U20" s="290">
        <f t="shared" si="3"/>
        <v>0</v>
      </c>
      <c r="V20" s="290">
        <f t="shared" si="3"/>
        <v>0</v>
      </c>
      <c r="W20" s="290">
        <f t="shared" si="3"/>
        <v>0</v>
      </c>
      <c r="X20" s="291">
        <f t="shared" si="3"/>
        <v>0</v>
      </c>
    </row>
    <row r="21" spans="1:24">
      <c r="A21" s="278" t="str">
        <f>[1]RESUMO!$A$13</f>
        <v>4.2</v>
      </c>
      <c r="B21" s="279" t="str">
        <f>[1]RESUMO!$B$13</f>
        <v>BACIA F - RAMAIS PREDIAIS - LIGAÇÕES DOMICILIARES</v>
      </c>
      <c r="C21" s="280"/>
      <c r="D21" s="281"/>
      <c r="E21" s="282">
        <f>[1]RESUMO!C13</f>
        <v>0</v>
      </c>
      <c r="F21" s="283" t="s">
        <v>5</v>
      </c>
      <c r="G21" s="284">
        <v>0</v>
      </c>
      <c r="H21" s="284">
        <v>0</v>
      </c>
      <c r="I21" s="284">
        <v>0</v>
      </c>
      <c r="J21" s="284">
        <v>0</v>
      </c>
      <c r="K21" s="284">
        <v>0</v>
      </c>
      <c r="L21" s="284">
        <v>0</v>
      </c>
      <c r="M21" s="284">
        <v>0</v>
      </c>
      <c r="N21" s="284">
        <v>0</v>
      </c>
      <c r="O21" s="284">
        <v>0</v>
      </c>
      <c r="P21" s="284">
        <v>0</v>
      </c>
      <c r="Q21" s="284">
        <v>0</v>
      </c>
      <c r="R21" s="284">
        <v>0</v>
      </c>
      <c r="S21" s="284">
        <v>0.2</v>
      </c>
      <c r="T21" s="284">
        <v>0.2</v>
      </c>
      <c r="U21" s="284">
        <v>0.2</v>
      </c>
      <c r="V21" s="284">
        <v>0.2</v>
      </c>
      <c r="W21" s="284">
        <v>0.1</v>
      </c>
      <c r="X21" s="292">
        <v>0.1</v>
      </c>
    </row>
    <row r="22" spans="1:24">
      <c r="A22" s="278"/>
      <c r="B22" s="279"/>
      <c r="C22" s="280"/>
      <c r="D22" s="281"/>
      <c r="E22" s="282"/>
      <c r="F22" s="285"/>
      <c r="G22" s="286"/>
      <c r="H22" s="286"/>
      <c r="I22" s="286"/>
      <c r="J22" s="286"/>
      <c r="K22" s="286"/>
      <c r="L22" s="286"/>
      <c r="M22" s="286"/>
      <c r="N22" s="286"/>
      <c r="O22" s="286"/>
      <c r="P22" s="286"/>
      <c r="Q22" s="286"/>
      <c r="R22" s="286"/>
      <c r="S22" s="286"/>
      <c r="T22" s="286"/>
      <c r="U22" s="286"/>
      <c r="V22" s="286"/>
      <c r="W22" s="286"/>
      <c r="X22" s="287"/>
    </row>
    <row r="23" spans="1:24">
      <c r="A23" s="288"/>
      <c r="B23" s="280"/>
      <c r="C23" s="280"/>
      <c r="D23" s="281"/>
      <c r="E23" s="282"/>
      <c r="F23" s="289" t="s">
        <v>4</v>
      </c>
      <c r="G23" s="290">
        <f t="shared" ref="G23:X23" si="4">G21*$E21</f>
        <v>0</v>
      </c>
      <c r="H23" s="290">
        <f t="shared" si="4"/>
        <v>0</v>
      </c>
      <c r="I23" s="290">
        <f t="shared" si="4"/>
        <v>0</v>
      </c>
      <c r="J23" s="290">
        <f t="shared" si="4"/>
        <v>0</v>
      </c>
      <c r="K23" s="290">
        <f t="shared" si="4"/>
        <v>0</v>
      </c>
      <c r="L23" s="290">
        <f t="shared" si="4"/>
        <v>0</v>
      </c>
      <c r="M23" s="290">
        <f t="shared" si="4"/>
        <v>0</v>
      </c>
      <c r="N23" s="290">
        <f t="shared" si="4"/>
        <v>0</v>
      </c>
      <c r="O23" s="290">
        <f t="shared" si="4"/>
        <v>0</v>
      </c>
      <c r="P23" s="290">
        <f t="shared" si="4"/>
        <v>0</v>
      </c>
      <c r="Q23" s="290">
        <f t="shared" si="4"/>
        <v>0</v>
      </c>
      <c r="R23" s="290">
        <f t="shared" si="4"/>
        <v>0</v>
      </c>
      <c r="S23" s="290">
        <f t="shared" si="4"/>
        <v>0</v>
      </c>
      <c r="T23" s="290">
        <f t="shared" si="4"/>
        <v>0</v>
      </c>
      <c r="U23" s="290">
        <f t="shared" si="4"/>
        <v>0</v>
      </c>
      <c r="V23" s="290">
        <f t="shared" si="4"/>
        <v>0</v>
      </c>
      <c r="W23" s="290">
        <f t="shared" si="4"/>
        <v>0</v>
      </c>
      <c r="X23" s="291">
        <f t="shared" si="4"/>
        <v>0</v>
      </c>
    </row>
    <row r="24" spans="1:24">
      <c r="A24" s="278" t="str">
        <f>[1]RESUMO!$A$14</f>
        <v>4.3</v>
      </c>
      <c r="B24" s="279" t="str">
        <f>[1]RESUMO!$B$14</f>
        <v>BACIA F - LIGAÇÕES INTRADOMICILIARES</v>
      </c>
      <c r="C24" s="280"/>
      <c r="D24" s="281"/>
      <c r="E24" s="282">
        <f>[1]RESUMO!C14</f>
        <v>0</v>
      </c>
      <c r="F24" s="283" t="s">
        <v>5</v>
      </c>
      <c r="G24" s="284">
        <v>0</v>
      </c>
      <c r="H24" s="284">
        <v>0</v>
      </c>
      <c r="I24" s="284">
        <v>0</v>
      </c>
      <c r="J24" s="284">
        <v>0</v>
      </c>
      <c r="K24" s="284">
        <v>0</v>
      </c>
      <c r="L24" s="284">
        <v>0</v>
      </c>
      <c r="M24" s="284">
        <v>0</v>
      </c>
      <c r="N24" s="284">
        <v>0</v>
      </c>
      <c r="O24" s="284">
        <v>0</v>
      </c>
      <c r="P24" s="284">
        <v>0</v>
      </c>
      <c r="Q24" s="284">
        <v>0</v>
      </c>
      <c r="R24" s="284">
        <v>0</v>
      </c>
      <c r="S24" s="284">
        <v>0.2</v>
      </c>
      <c r="T24" s="284">
        <v>0.2</v>
      </c>
      <c r="U24" s="284">
        <v>0.2</v>
      </c>
      <c r="V24" s="284">
        <v>0.2</v>
      </c>
      <c r="W24" s="284">
        <v>0.1</v>
      </c>
      <c r="X24" s="292">
        <v>0.1</v>
      </c>
    </row>
    <row r="25" spans="1:24">
      <c r="A25" s="278"/>
      <c r="B25" s="279"/>
      <c r="C25" s="280"/>
      <c r="D25" s="281"/>
      <c r="E25" s="282"/>
      <c r="F25" s="285"/>
      <c r="G25" s="286"/>
      <c r="H25" s="286"/>
      <c r="I25" s="286"/>
      <c r="J25" s="286"/>
      <c r="K25" s="286"/>
      <c r="L25" s="286"/>
      <c r="M25" s="286"/>
      <c r="N25" s="286"/>
      <c r="O25" s="286"/>
      <c r="P25" s="286"/>
      <c r="Q25" s="286"/>
      <c r="R25" s="286"/>
      <c r="S25" s="286"/>
      <c r="T25" s="286"/>
      <c r="U25" s="286"/>
      <c r="V25" s="286"/>
      <c r="W25" s="286"/>
      <c r="X25" s="287"/>
    </row>
    <row r="26" spans="1:24">
      <c r="A26" s="288"/>
      <c r="B26" s="280"/>
      <c r="C26" s="280"/>
      <c r="D26" s="281"/>
      <c r="E26" s="282"/>
      <c r="F26" s="289" t="s">
        <v>4</v>
      </c>
      <c r="G26" s="290">
        <f t="shared" ref="G26:X26" si="5">G24*$E24</f>
        <v>0</v>
      </c>
      <c r="H26" s="290">
        <f t="shared" si="5"/>
        <v>0</v>
      </c>
      <c r="I26" s="290">
        <f t="shared" si="5"/>
        <v>0</v>
      </c>
      <c r="J26" s="290">
        <f t="shared" si="5"/>
        <v>0</v>
      </c>
      <c r="K26" s="290">
        <f t="shared" si="5"/>
        <v>0</v>
      </c>
      <c r="L26" s="290">
        <f t="shared" si="5"/>
        <v>0</v>
      </c>
      <c r="M26" s="290">
        <f t="shared" si="5"/>
        <v>0</v>
      </c>
      <c r="N26" s="290">
        <f t="shared" si="5"/>
        <v>0</v>
      </c>
      <c r="O26" s="290">
        <f t="shared" si="5"/>
        <v>0</v>
      </c>
      <c r="P26" s="290">
        <f t="shared" si="5"/>
        <v>0</v>
      </c>
      <c r="Q26" s="290">
        <f t="shared" si="5"/>
        <v>0</v>
      </c>
      <c r="R26" s="290">
        <f t="shared" si="5"/>
        <v>0</v>
      </c>
      <c r="S26" s="290">
        <f t="shared" si="5"/>
        <v>0</v>
      </c>
      <c r="T26" s="290">
        <f t="shared" si="5"/>
        <v>0</v>
      </c>
      <c r="U26" s="290">
        <f t="shared" si="5"/>
        <v>0</v>
      </c>
      <c r="V26" s="290">
        <f t="shared" si="5"/>
        <v>0</v>
      </c>
      <c r="W26" s="290">
        <f t="shared" si="5"/>
        <v>0</v>
      </c>
      <c r="X26" s="291">
        <f t="shared" si="5"/>
        <v>0</v>
      </c>
    </row>
    <row r="27" spans="1:24">
      <c r="A27" s="278" t="str">
        <f>[1]RESUMO!$A$15</f>
        <v>4.4</v>
      </c>
      <c r="B27" s="279" t="str">
        <f>[1]RESUMO!$B$15</f>
        <v>ESTAÇÃO ELEVATÓRIA DE ESGOTO F</v>
      </c>
      <c r="C27" s="280"/>
      <c r="D27" s="281"/>
      <c r="E27" s="282">
        <f>[1]RESUMO!C15</f>
        <v>0</v>
      </c>
      <c r="F27" s="283" t="s">
        <v>5</v>
      </c>
      <c r="G27" s="284">
        <v>0</v>
      </c>
      <c r="H27" s="284">
        <v>0.05</v>
      </c>
      <c r="I27" s="284">
        <v>0.05</v>
      </c>
      <c r="J27" s="284">
        <v>0.05</v>
      </c>
      <c r="K27" s="284">
        <v>0.05</v>
      </c>
      <c r="L27" s="284">
        <v>0.05</v>
      </c>
      <c r="M27" s="284">
        <v>0.05</v>
      </c>
      <c r="N27" s="284">
        <v>0.05</v>
      </c>
      <c r="O27" s="284">
        <v>0.05</v>
      </c>
      <c r="P27" s="284">
        <v>0.05</v>
      </c>
      <c r="Q27" s="284">
        <v>0.05</v>
      </c>
      <c r="R27" s="284">
        <v>0.05</v>
      </c>
      <c r="S27" s="284">
        <v>0.05</v>
      </c>
      <c r="T27" s="284">
        <v>0.05</v>
      </c>
      <c r="U27" s="284">
        <v>0.05</v>
      </c>
      <c r="V27" s="284">
        <v>0.1</v>
      </c>
      <c r="W27" s="284">
        <v>0.1</v>
      </c>
      <c r="X27" s="292">
        <v>0.1</v>
      </c>
    </row>
    <row r="28" spans="1:24">
      <c r="A28" s="278"/>
      <c r="B28" s="279"/>
      <c r="C28" s="280"/>
      <c r="D28" s="281"/>
      <c r="E28" s="282"/>
      <c r="F28" s="285"/>
      <c r="G28" s="286"/>
      <c r="H28" s="286"/>
      <c r="I28" s="286"/>
      <c r="J28" s="286"/>
      <c r="K28" s="286"/>
      <c r="L28" s="286"/>
      <c r="M28" s="286"/>
      <c r="N28" s="286"/>
      <c r="O28" s="286"/>
      <c r="P28" s="286"/>
      <c r="Q28" s="286"/>
      <c r="R28" s="286"/>
      <c r="S28" s="286"/>
      <c r="T28" s="286"/>
      <c r="U28" s="286"/>
      <c r="V28" s="286"/>
      <c r="W28" s="286"/>
      <c r="X28" s="287"/>
    </row>
    <row r="29" spans="1:24">
      <c r="A29" s="288"/>
      <c r="B29" s="280"/>
      <c r="C29" s="280"/>
      <c r="D29" s="281"/>
      <c r="E29" s="282"/>
      <c r="F29" s="289" t="s">
        <v>4</v>
      </c>
      <c r="G29" s="290">
        <f t="shared" ref="G29:X29" si="6">G27*$E27</f>
        <v>0</v>
      </c>
      <c r="H29" s="290">
        <f t="shared" si="6"/>
        <v>0</v>
      </c>
      <c r="I29" s="290">
        <f t="shared" si="6"/>
        <v>0</v>
      </c>
      <c r="J29" s="290">
        <f t="shared" si="6"/>
        <v>0</v>
      </c>
      <c r="K29" s="290">
        <f t="shared" si="6"/>
        <v>0</v>
      </c>
      <c r="L29" s="290">
        <f t="shared" si="6"/>
        <v>0</v>
      </c>
      <c r="M29" s="290">
        <f t="shared" si="6"/>
        <v>0</v>
      </c>
      <c r="N29" s="290">
        <f t="shared" si="6"/>
        <v>0</v>
      </c>
      <c r="O29" s="290">
        <f t="shared" si="6"/>
        <v>0</v>
      </c>
      <c r="P29" s="290">
        <f t="shared" si="6"/>
        <v>0</v>
      </c>
      <c r="Q29" s="290">
        <f t="shared" si="6"/>
        <v>0</v>
      </c>
      <c r="R29" s="290">
        <f t="shared" si="6"/>
        <v>0</v>
      </c>
      <c r="S29" s="290">
        <f t="shared" si="6"/>
        <v>0</v>
      </c>
      <c r="T29" s="290">
        <f t="shared" si="6"/>
        <v>0</v>
      </c>
      <c r="U29" s="290">
        <f t="shared" si="6"/>
        <v>0</v>
      </c>
      <c r="V29" s="290">
        <f t="shared" si="6"/>
        <v>0</v>
      </c>
      <c r="W29" s="290">
        <f t="shared" si="6"/>
        <v>0</v>
      </c>
      <c r="X29" s="291">
        <f t="shared" si="6"/>
        <v>0</v>
      </c>
    </row>
    <row r="30" spans="1:24">
      <c r="A30" s="278" t="str">
        <f>[1]RESUMO!$A$16</f>
        <v>4.5</v>
      </c>
      <c r="B30" s="279" t="str">
        <f>[1]RESUMO!$B$16</f>
        <v>LINHA DE RECALQUE F</v>
      </c>
      <c r="C30" s="280"/>
      <c r="D30" s="281"/>
      <c r="E30" s="282">
        <f>[1]RESUMO!C16</f>
        <v>0</v>
      </c>
      <c r="F30" s="283" t="s">
        <v>5</v>
      </c>
      <c r="G30" s="284">
        <v>0</v>
      </c>
      <c r="H30" s="284">
        <v>0</v>
      </c>
      <c r="I30" s="284">
        <v>0</v>
      </c>
      <c r="J30" s="284">
        <v>0.05</v>
      </c>
      <c r="K30" s="284">
        <v>0.05</v>
      </c>
      <c r="L30" s="284">
        <v>0.05</v>
      </c>
      <c r="M30" s="284">
        <v>0.05</v>
      </c>
      <c r="N30" s="284">
        <v>0.05</v>
      </c>
      <c r="O30" s="284">
        <v>0.05</v>
      </c>
      <c r="P30" s="284">
        <v>0.1</v>
      </c>
      <c r="Q30" s="284">
        <v>0.1</v>
      </c>
      <c r="R30" s="284">
        <v>0.1</v>
      </c>
      <c r="S30" s="284">
        <v>0.1</v>
      </c>
      <c r="T30" s="284">
        <v>0.1</v>
      </c>
      <c r="U30" s="284">
        <v>0.1</v>
      </c>
      <c r="V30" s="284">
        <v>0.1</v>
      </c>
      <c r="W30" s="284">
        <v>0</v>
      </c>
      <c r="X30" s="292">
        <v>0</v>
      </c>
    </row>
    <row r="31" spans="1:24">
      <c r="A31" s="278"/>
      <c r="B31" s="279"/>
      <c r="C31" s="280"/>
      <c r="D31" s="281"/>
      <c r="E31" s="282"/>
      <c r="F31" s="285"/>
      <c r="G31" s="286"/>
      <c r="H31" s="286"/>
      <c r="I31" s="286"/>
      <c r="J31" s="286"/>
      <c r="K31" s="286"/>
      <c r="L31" s="286"/>
      <c r="M31" s="286"/>
      <c r="N31" s="286"/>
      <c r="O31" s="286"/>
      <c r="P31" s="286"/>
      <c r="Q31" s="286"/>
      <c r="R31" s="286"/>
      <c r="S31" s="286"/>
      <c r="T31" s="286"/>
      <c r="U31" s="286"/>
      <c r="V31" s="286"/>
      <c r="W31" s="286"/>
      <c r="X31" s="287"/>
    </row>
    <row r="32" spans="1:24">
      <c r="A32" s="288"/>
      <c r="B32" s="280"/>
      <c r="C32" s="280"/>
      <c r="D32" s="281"/>
      <c r="E32" s="282"/>
      <c r="F32" s="289" t="s">
        <v>4</v>
      </c>
      <c r="G32" s="290">
        <f t="shared" ref="G32:X32" si="7">G30*$E30</f>
        <v>0</v>
      </c>
      <c r="H32" s="290">
        <f t="shared" si="7"/>
        <v>0</v>
      </c>
      <c r="I32" s="290">
        <f t="shared" si="7"/>
        <v>0</v>
      </c>
      <c r="J32" s="290">
        <f t="shared" si="7"/>
        <v>0</v>
      </c>
      <c r="K32" s="290">
        <f t="shared" si="7"/>
        <v>0</v>
      </c>
      <c r="L32" s="290">
        <f t="shared" si="7"/>
        <v>0</v>
      </c>
      <c r="M32" s="290">
        <f t="shared" si="7"/>
        <v>0</v>
      </c>
      <c r="N32" s="290">
        <f t="shared" si="7"/>
        <v>0</v>
      </c>
      <c r="O32" s="290">
        <f t="shared" si="7"/>
        <v>0</v>
      </c>
      <c r="P32" s="290">
        <f t="shared" si="7"/>
        <v>0</v>
      </c>
      <c r="Q32" s="290">
        <f t="shared" si="7"/>
        <v>0</v>
      </c>
      <c r="R32" s="290">
        <f t="shared" si="7"/>
        <v>0</v>
      </c>
      <c r="S32" s="290">
        <f t="shared" si="7"/>
        <v>0</v>
      </c>
      <c r="T32" s="290">
        <f t="shared" si="7"/>
        <v>0</v>
      </c>
      <c r="U32" s="290">
        <f t="shared" si="7"/>
        <v>0</v>
      </c>
      <c r="V32" s="290">
        <f t="shared" si="7"/>
        <v>0</v>
      </c>
      <c r="W32" s="290">
        <f t="shared" si="7"/>
        <v>0</v>
      </c>
      <c r="X32" s="291">
        <f t="shared" si="7"/>
        <v>0</v>
      </c>
    </row>
    <row r="33" spans="1:24">
      <c r="A33" s="272">
        <f>[1]RESUMO!A17</f>
        <v>5</v>
      </c>
      <c r="B33" s="273" t="str">
        <f>[1]RESUMO!B17</f>
        <v>REDE DE ESGOTAMENTO SANITÁRIO BACIA G2</v>
      </c>
      <c r="C33" s="274"/>
      <c r="D33" s="274"/>
      <c r="E33" s="274"/>
      <c r="F33" s="275"/>
      <c r="G33" s="276"/>
      <c r="H33" s="276"/>
      <c r="I33" s="276"/>
      <c r="J33" s="276"/>
      <c r="K33" s="276"/>
      <c r="L33" s="276"/>
      <c r="M33" s="276"/>
      <c r="N33" s="276"/>
      <c r="O33" s="276"/>
      <c r="P33" s="276"/>
      <c r="Q33" s="276"/>
      <c r="R33" s="276"/>
      <c r="S33" s="276"/>
      <c r="T33" s="276"/>
      <c r="U33" s="276"/>
      <c r="V33" s="276"/>
      <c r="W33" s="276"/>
      <c r="X33" s="277"/>
    </row>
    <row r="34" spans="1:24">
      <c r="A34" s="278" t="str">
        <f>[1]RESUMO!A18</f>
        <v>5.1</v>
      </c>
      <c r="B34" s="279" t="str">
        <f>[1]RESUMO!B18</f>
        <v>REDE COLETORA CONVENCIONAL G2</v>
      </c>
      <c r="C34" s="280"/>
      <c r="D34" s="281"/>
      <c r="E34" s="282">
        <f>[1]RESUMO!C18</f>
        <v>0</v>
      </c>
      <c r="F34" s="283" t="s">
        <v>5</v>
      </c>
      <c r="G34" s="284">
        <v>0</v>
      </c>
      <c r="H34" s="284">
        <v>0</v>
      </c>
      <c r="I34" s="284">
        <v>0.05</v>
      </c>
      <c r="J34" s="284">
        <v>0.05</v>
      </c>
      <c r="K34" s="284">
        <v>0.05</v>
      </c>
      <c r="L34" s="284">
        <v>0.05</v>
      </c>
      <c r="M34" s="284">
        <v>0.05</v>
      </c>
      <c r="N34" s="284">
        <v>0.05</v>
      </c>
      <c r="O34" s="284">
        <v>0.05</v>
      </c>
      <c r="P34" s="284">
        <v>0.05</v>
      </c>
      <c r="Q34" s="284">
        <v>0.05</v>
      </c>
      <c r="R34" s="284">
        <v>0.05</v>
      </c>
      <c r="S34" s="284">
        <v>0.05</v>
      </c>
      <c r="T34" s="284">
        <v>0.1</v>
      </c>
      <c r="U34" s="284">
        <v>0.1</v>
      </c>
      <c r="V34" s="284">
        <v>0.1</v>
      </c>
      <c r="W34" s="284">
        <v>0.1</v>
      </c>
      <c r="X34" s="292">
        <v>0.05</v>
      </c>
    </row>
    <row r="35" spans="1:24">
      <c r="A35" s="278"/>
      <c r="B35" s="279"/>
      <c r="C35" s="280"/>
      <c r="D35" s="281"/>
      <c r="E35" s="282"/>
      <c r="F35" s="285"/>
      <c r="G35" s="286"/>
      <c r="H35" s="286"/>
      <c r="I35" s="286"/>
      <c r="J35" s="286"/>
      <c r="K35" s="286"/>
      <c r="L35" s="286"/>
      <c r="M35" s="286"/>
      <c r="N35" s="286"/>
      <c r="O35" s="286"/>
      <c r="P35" s="286"/>
      <c r="Q35" s="286"/>
      <c r="R35" s="286"/>
      <c r="S35" s="286"/>
      <c r="T35" s="286"/>
      <c r="U35" s="286"/>
      <c r="V35" s="286"/>
      <c r="W35" s="286"/>
      <c r="X35" s="287"/>
    </row>
    <row r="36" spans="1:24">
      <c r="A36" s="288"/>
      <c r="B36" s="280"/>
      <c r="C36" s="280"/>
      <c r="D36" s="281"/>
      <c r="E36" s="282"/>
      <c r="F36" s="289" t="s">
        <v>4</v>
      </c>
      <c r="G36" s="290">
        <f t="shared" ref="G36:X36" si="8">G34*$E34</f>
        <v>0</v>
      </c>
      <c r="H36" s="290">
        <f t="shared" si="8"/>
        <v>0</v>
      </c>
      <c r="I36" s="290">
        <f t="shared" si="8"/>
        <v>0</v>
      </c>
      <c r="J36" s="290">
        <f t="shared" si="8"/>
        <v>0</v>
      </c>
      <c r="K36" s="290">
        <f t="shared" si="8"/>
        <v>0</v>
      </c>
      <c r="L36" s="290">
        <f t="shared" si="8"/>
        <v>0</v>
      </c>
      <c r="M36" s="290">
        <f t="shared" si="8"/>
        <v>0</v>
      </c>
      <c r="N36" s="290">
        <f t="shared" si="8"/>
        <v>0</v>
      </c>
      <c r="O36" s="290">
        <f t="shared" si="8"/>
        <v>0</v>
      </c>
      <c r="P36" s="290">
        <f t="shared" si="8"/>
        <v>0</v>
      </c>
      <c r="Q36" s="290">
        <f t="shared" si="8"/>
        <v>0</v>
      </c>
      <c r="R36" s="290">
        <f t="shared" si="8"/>
        <v>0</v>
      </c>
      <c r="S36" s="290">
        <f t="shared" si="8"/>
        <v>0</v>
      </c>
      <c r="T36" s="290">
        <f t="shared" si="8"/>
        <v>0</v>
      </c>
      <c r="U36" s="290">
        <f t="shared" si="8"/>
        <v>0</v>
      </c>
      <c r="V36" s="290">
        <f t="shared" si="8"/>
        <v>0</v>
      </c>
      <c r="W36" s="290">
        <f t="shared" si="8"/>
        <v>0</v>
      </c>
      <c r="X36" s="291">
        <f t="shared" si="8"/>
        <v>0</v>
      </c>
    </row>
    <row r="37" spans="1:24">
      <c r="A37" s="278" t="str">
        <f>[1]RESUMO!A19</f>
        <v>5.2</v>
      </c>
      <c r="B37" s="279" t="str">
        <f>[1]RESUMO!B19</f>
        <v>BACIA G2 - RAMAIS PREDIAIS - LIGAÇÕES DOMICILIARES</v>
      </c>
      <c r="C37" s="280"/>
      <c r="D37" s="281"/>
      <c r="E37" s="282">
        <f>[1]RESUMO!C19</f>
        <v>0</v>
      </c>
      <c r="F37" s="283" t="s">
        <v>5</v>
      </c>
      <c r="G37" s="284">
        <v>0</v>
      </c>
      <c r="H37" s="284">
        <v>0</v>
      </c>
      <c r="I37" s="284">
        <v>0</v>
      </c>
      <c r="J37" s="284">
        <v>0</v>
      </c>
      <c r="K37" s="284">
        <v>0</v>
      </c>
      <c r="L37" s="284">
        <v>0</v>
      </c>
      <c r="M37" s="284">
        <v>0</v>
      </c>
      <c r="N37" s="284">
        <v>0</v>
      </c>
      <c r="O37" s="284">
        <v>0</v>
      </c>
      <c r="P37" s="284">
        <v>0.1</v>
      </c>
      <c r="Q37" s="284">
        <v>0.1</v>
      </c>
      <c r="R37" s="284">
        <v>0.1</v>
      </c>
      <c r="S37" s="284">
        <v>0.1</v>
      </c>
      <c r="T37" s="284">
        <v>0.1</v>
      </c>
      <c r="U37" s="284">
        <v>0.1</v>
      </c>
      <c r="V37" s="284">
        <v>0.1</v>
      </c>
      <c r="W37" s="284">
        <v>0.1</v>
      </c>
      <c r="X37" s="292">
        <v>0.2</v>
      </c>
    </row>
    <row r="38" spans="1:24">
      <c r="A38" s="278"/>
      <c r="B38" s="279"/>
      <c r="C38" s="280"/>
      <c r="D38" s="281"/>
      <c r="E38" s="282"/>
      <c r="F38" s="285"/>
      <c r="G38" s="286"/>
      <c r="H38" s="286"/>
      <c r="I38" s="286"/>
      <c r="J38" s="286"/>
      <c r="K38" s="286"/>
      <c r="L38" s="286"/>
      <c r="M38" s="286"/>
      <c r="N38" s="286"/>
      <c r="O38" s="286"/>
      <c r="P38" s="286"/>
      <c r="Q38" s="286"/>
      <c r="R38" s="286"/>
      <c r="S38" s="286"/>
      <c r="T38" s="286"/>
      <c r="U38" s="286"/>
      <c r="V38" s="286"/>
      <c r="W38" s="286"/>
      <c r="X38" s="287"/>
    </row>
    <row r="39" spans="1:24">
      <c r="A39" s="288"/>
      <c r="B39" s="280"/>
      <c r="C39" s="280"/>
      <c r="D39" s="281"/>
      <c r="E39" s="282"/>
      <c r="F39" s="289" t="s">
        <v>4</v>
      </c>
      <c r="G39" s="290">
        <f t="shared" ref="G39:X39" si="9">G37*$E37</f>
        <v>0</v>
      </c>
      <c r="H39" s="290">
        <f t="shared" si="9"/>
        <v>0</v>
      </c>
      <c r="I39" s="290">
        <f t="shared" si="9"/>
        <v>0</v>
      </c>
      <c r="J39" s="290">
        <f t="shared" si="9"/>
        <v>0</v>
      </c>
      <c r="K39" s="290">
        <f t="shared" si="9"/>
        <v>0</v>
      </c>
      <c r="L39" s="290">
        <f t="shared" si="9"/>
        <v>0</v>
      </c>
      <c r="M39" s="290">
        <f t="shared" si="9"/>
        <v>0</v>
      </c>
      <c r="N39" s="290">
        <f t="shared" si="9"/>
        <v>0</v>
      </c>
      <c r="O39" s="290">
        <f t="shared" si="9"/>
        <v>0</v>
      </c>
      <c r="P39" s="290">
        <f t="shared" si="9"/>
        <v>0</v>
      </c>
      <c r="Q39" s="290">
        <f t="shared" si="9"/>
        <v>0</v>
      </c>
      <c r="R39" s="290">
        <f t="shared" si="9"/>
        <v>0</v>
      </c>
      <c r="S39" s="290">
        <f t="shared" si="9"/>
        <v>0</v>
      </c>
      <c r="T39" s="290">
        <f t="shared" si="9"/>
        <v>0</v>
      </c>
      <c r="U39" s="290">
        <f t="shared" si="9"/>
        <v>0</v>
      </c>
      <c r="V39" s="290">
        <f t="shared" si="9"/>
        <v>0</v>
      </c>
      <c r="W39" s="290">
        <f t="shared" si="9"/>
        <v>0</v>
      </c>
      <c r="X39" s="291">
        <f t="shared" si="9"/>
        <v>0</v>
      </c>
    </row>
    <row r="40" spans="1:24">
      <c r="A40" s="278" t="str">
        <f>[1]RESUMO!A20</f>
        <v>5.3</v>
      </c>
      <c r="B40" s="279" t="str">
        <f>[1]RESUMO!B20</f>
        <v>BACIA G2 - LIGAÇÕES INTRADOMICILIARES</v>
      </c>
      <c r="C40" s="280"/>
      <c r="D40" s="281"/>
      <c r="E40" s="282">
        <f>[1]RESUMO!C20</f>
        <v>0</v>
      </c>
      <c r="F40" s="283" t="s">
        <v>5</v>
      </c>
      <c r="G40" s="284">
        <v>0</v>
      </c>
      <c r="H40" s="284">
        <v>0</v>
      </c>
      <c r="I40" s="284">
        <v>0</v>
      </c>
      <c r="J40" s="284">
        <v>0</v>
      </c>
      <c r="K40" s="284">
        <v>0</v>
      </c>
      <c r="L40" s="284">
        <v>0</v>
      </c>
      <c r="M40" s="284">
        <v>0</v>
      </c>
      <c r="N40" s="284">
        <v>0</v>
      </c>
      <c r="O40" s="284">
        <v>0</v>
      </c>
      <c r="P40" s="284">
        <v>0.1</v>
      </c>
      <c r="Q40" s="284">
        <v>0.1</v>
      </c>
      <c r="R40" s="284">
        <v>0.1</v>
      </c>
      <c r="S40" s="284">
        <v>0.1</v>
      </c>
      <c r="T40" s="284">
        <v>0.1</v>
      </c>
      <c r="U40" s="284">
        <v>0.1</v>
      </c>
      <c r="V40" s="284">
        <v>0.1</v>
      </c>
      <c r="W40" s="284">
        <v>0.1</v>
      </c>
      <c r="X40" s="292">
        <v>0.2</v>
      </c>
    </row>
    <row r="41" spans="1:24">
      <c r="A41" s="278"/>
      <c r="B41" s="279"/>
      <c r="C41" s="280"/>
      <c r="D41" s="281"/>
      <c r="E41" s="282"/>
      <c r="F41" s="285"/>
      <c r="G41" s="286"/>
      <c r="H41" s="286"/>
      <c r="I41" s="286"/>
      <c r="J41" s="286"/>
      <c r="K41" s="286"/>
      <c r="L41" s="286"/>
      <c r="M41" s="286"/>
      <c r="N41" s="286"/>
      <c r="O41" s="286"/>
      <c r="P41" s="286"/>
      <c r="Q41" s="286"/>
      <c r="R41" s="286"/>
      <c r="S41" s="286"/>
      <c r="T41" s="286"/>
      <c r="U41" s="286"/>
      <c r="V41" s="286"/>
      <c r="W41" s="286"/>
      <c r="X41" s="287"/>
    </row>
    <row r="42" spans="1:24">
      <c r="A42" s="288"/>
      <c r="B42" s="280"/>
      <c r="C42" s="280"/>
      <c r="D42" s="281"/>
      <c r="E42" s="282"/>
      <c r="F42" s="289" t="s">
        <v>4</v>
      </c>
      <c r="G42" s="290">
        <f t="shared" ref="G42:X42" si="10">G40*$E40</f>
        <v>0</v>
      </c>
      <c r="H42" s="290">
        <f t="shared" si="10"/>
        <v>0</v>
      </c>
      <c r="I42" s="290">
        <f t="shared" si="10"/>
        <v>0</v>
      </c>
      <c r="J42" s="290">
        <f t="shared" si="10"/>
        <v>0</v>
      </c>
      <c r="K42" s="290">
        <f t="shared" si="10"/>
        <v>0</v>
      </c>
      <c r="L42" s="290">
        <f t="shared" si="10"/>
        <v>0</v>
      </c>
      <c r="M42" s="290">
        <f t="shared" si="10"/>
        <v>0</v>
      </c>
      <c r="N42" s="290">
        <f t="shared" si="10"/>
        <v>0</v>
      </c>
      <c r="O42" s="290">
        <f t="shared" si="10"/>
        <v>0</v>
      </c>
      <c r="P42" s="290">
        <f t="shared" si="10"/>
        <v>0</v>
      </c>
      <c r="Q42" s="290">
        <f t="shared" si="10"/>
        <v>0</v>
      </c>
      <c r="R42" s="290">
        <f t="shared" si="10"/>
        <v>0</v>
      </c>
      <c r="S42" s="290">
        <f t="shared" si="10"/>
        <v>0</v>
      </c>
      <c r="T42" s="290">
        <f t="shared" si="10"/>
        <v>0</v>
      </c>
      <c r="U42" s="290">
        <f t="shared" si="10"/>
        <v>0</v>
      </c>
      <c r="V42" s="290">
        <f t="shared" si="10"/>
        <v>0</v>
      </c>
      <c r="W42" s="290">
        <f t="shared" si="10"/>
        <v>0</v>
      </c>
      <c r="X42" s="291">
        <f t="shared" si="10"/>
        <v>0</v>
      </c>
    </row>
    <row r="43" spans="1:24">
      <c r="A43" s="278" t="str">
        <f>[1]RESUMO!A21</f>
        <v>5.4</v>
      </c>
      <c r="B43" s="279" t="str">
        <f>[1]RESUMO!B21</f>
        <v>LINHA DE RECALQUE DA BACIA G2</v>
      </c>
      <c r="C43" s="280"/>
      <c r="D43" s="281"/>
      <c r="E43" s="282">
        <f>[1]RESUMO!C21</f>
        <v>0</v>
      </c>
      <c r="F43" s="283" t="s">
        <v>5</v>
      </c>
      <c r="G43" s="284">
        <v>0</v>
      </c>
      <c r="H43" s="284">
        <v>0</v>
      </c>
      <c r="I43" s="284">
        <v>0</v>
      </c>
      <c r="J43" s="284">
        <v>0.05</v>
      </c>
      <c r="K43" s="284">
        <v>0.05</v>
      </c>
      <c r="L43" s="284">
        <v>0.05</v>
      </c>
      <c r="M43" s="284">
        <v>0.05</v>
      </c>
      <c r="N43" s="284">
        <v>0.05</v>
      </c>
      <c r="O43" s="284">
        <v>0.05</v>
      </c>
      <c r="P43" s="284">
        <v>0.1</v>
      </c>
      <c r="Q43" s="284">
        <v>0.1</v>
      </c>
      <c r="R43" s="284">
        <v>0.1</v>
      </c>
      <c r="S43" s="284">
        <v>0.1</v>
      </c>
      <c r="T43" s="284">
        <v>0.1</v>
      </c>
      <c r="U43" s="284">
        <v>0.1</v>
      </c>
      <c r="V43" s="284">
        <v>0.1</v>
      </c>
      <c r="W43" s="284">
        <v>0</v>
      </c>
      <c r="X43" s="292">
        <v>0</v>
      </c>
    </row>
    <row r="44" spans="1:24">
      <c r="A44" s="278"/>
      <c r="B44" s="279"/>
      <c r="C44" s="280"/>
      <c r="D44" s="281"/>
      <c r="E44" s="282"/>
      <c r="F44" s="285"/>
      <c r="G44" s="286"/>
      <c r="H44" s="286"/>
      <c r="I44" s="286"/>
      <c r="J44" s="286"/>
      <c r="K44" s="286"/>
      <c r="L44" s="286"/>
      <c r="M44" s="286"/>
      <c r="N44" s="286"/>
      <c r="O44" s="286"/>
      <c r="P44" s="286"/>
      <c r="Q44" s="286"/>
      <c r="R44" s="286"/>
      <c r="S44" s="286"/>
      <c r="T44" s="286"/>
      <c r="U44" s="286"/>
      <c r="V44" s="286"/>
      <c r="W44" s="286"/>
      <c r="X44" s="287"/>
    </row>
    <row r="45" spans="1:24">
      <c r="A45" s="288"/>
      <c r="B45" s="280"/>
      <c r="C45" s="280"/>
      <c r="D45" s="281"/>
      <c r="E45" s="282"/>
      <c r="F45" s="289" t="s">
        <v>4</v>
      </c>
      <c r="G45" s="290">
        <f t="shared" ref="G45:X45" si="11">G43*$E43</f>
        <v>0</v>
      </c>
      <c r="H45" s="290">
        <f t="shared" si="11"/>
        <v>0</v>
      </c>
      <c r="I45" s="290">
        <f t="shared" si="11"/>
        <v>0</v>
      </c>
      <c r="J45" s="290">
        <f t="shared" si="11"/>
        <v>0</v>
      </c>
      <c r="K45" s="290">
        <f t="shared" si="11"/>
        <v>0</v>
      </c>
      <c r="L45" s="290">
        <f t="shared" si="11"/>
        <v>0</v>
      </c>
      <c r="M45" s="290">
        <f t="shared" si="11"/>
        <v>0</v>
      </c>
      <c r="N45" s="290">
        <f t="shared" si="11"/>
        <v>0</v>
      </c>
      <c r="O45" s="290">
        <f t="shared" si="11"/>
        <v>0</v>
      </c>
      <c r="P45" s="290">
        <f t="shared" si="11"/>
        <v>0</v>
      </c>
      <c r="Q45" s="290">
        <f t="shared" si="11"/>
        <v>0</v>
      </c>
      <c r="R45" s="290">
        <f t="shared" si="11"/>
        <v>0</v>
      </c>
      <c r="S45" s="290">
        <f t="shared" si="11"/>
        <v>0</v>
      </c>
      <c r="T45" s="290">
        <f t="shared" si="11"/>
        <v>0</v>
      </c>
      <c r="U45" s="290">
        <f t="shared" si="11"/>
        <v>0</v>
      </c>
      <c r="V45" s="290">
        <f t="shared" si="11"/>
        <v>0</v>
      </c>
      <c r="W45" s="290">
        <f t="shared" si="11"/>
        <v>0</v>
      </c>
      <c r="X45" s="291">
        <f t="shared" si="11"/>
        <v>0</v>
      </c>
    </row>
    <row r="46" spans="1:24">
      <c r="A46" s="278" t="str">
        <f>[1]RESUMO!A22</f>
        <v>5.5</v>
      </c>
      <c r="B46" s="279" t="str">
        <f>[1]RESUMO!B22</f>
        <v>ESTAÇÃO ELEVATÓRIA G2</v>
      </c>
      <c r="C46" s="280"/>
      <c r="D46" s="281"/>
      <c r="E46" s="282">
        <f>[1]RESUMO!C22</f>
        <v>0</v>
      </c>
      <c r="F46" s="283" t="s">
        <v>5</v>
      </c>
      <c r="G46" s="284">
        <v>0</v>
      </c>
      <c r="H46" s="284">
        <v>0.05</v>
      </c>
      <c r="I46" s="284">
        <v>0.05</v>
      </c>
      <c r="J46" s="284">
        <v>0.05</v>
      </c>
      <c r="K46" s="284">
        <v>0.05</v>
      </c>
      <c r="L46" s="284">
        <v>0.05</v>
      </c>
      <c r="M46" s="284">
        <v>0.05</v>
      </c>
      <c r="N46" s="284">
        <v>0.05</v>
      </c>
      <c r="O46" s="284">
        <v>0.05</v>
      </c>
      <c r="P46" s="284">
        <v>0.05</v>
      </c>
      <c r="Q46" s="284">
        <v>0.05</v>
      </c>
      <c r="R46" s="284">
        <v>0.05</v>
      </c>
      <c r="S46" s="284">
        <v>0.05</v>
      </c>
      <c r="T46" s="284">
        <v>0.05</v>
      </c>
      <c r="U46" s="284">
        <v>0.05</v>
      </c>
      <c r="V46" s="284">
        <v>0.1</v>
      </c>
      <c r="W46" s="284">
        <v>0.1</v>
      </c>
      <c r="X46" s="292">
        <v>0.1</v>
      </c>
    </row>
    <row r="47" spans="1:24">
      <c r="A47" s="278"/>
      <c r="B47" s="279"/>
      <c r="C47" s="280"/>
      <c r="D47" s="281"/>
      <c r="E47" s="282"/>
      <c r="F47" s="285"/>
      <c r="G47" s="286"/>
      <c r="H47" s="286"/>
      <c r="I47" s="286"/>
      <c r="J47" s="286"/>
      <c r="K47" s="286"/>
      <c r="L47" s="286"/>
      <c r="M47" s="286"/>
      <c r="N47" s="286"/>
      <c r="O47" s="286"/>
      <c r="P47" s="286"/>
      <c r="Q47" s="286"/>
      <c r="R47" s="286"/>
      <c r="S47" s="286"/>
      <c r="T47" s="286"/>
      <c r="U47" s="286"/>
      <c r="V47" s="286"/>
      <c r="W47" s="286"/>
      <c r="X47" s="287"/>
    </row>
    <row r="48" spans="1:24">
      <c r="A48" s="288"/>
      <c r="B48" s="280"/>
      <c r="C48" s="280"/>
      <c r="D48" s="281"/>
      <c r="E48" s="282"/>
      <c r="F48" s="289" t="s">
        <v>4</v>
      </c>
      <c r="G48" s="290">
        <f t="shared" ref="G48:X48" si="12">G46*$E46</f>
        <v>0</v>
      </c>
      <c r="H48" s="290">
        <f t="shared" si="12"/>
        <v>0</v>
      </c>
      <c r="I48" s="290">
        <f t="shared" si="12"/>
        <v>0</v>
      </c>
      <c r="J48" s="290">
        <f t="shared" si="12"/>
        <v>0</v>
      </c>
      <c r="K48" s="290">
        <f t="shared" si="12"/>
        <v>0</v>
      </c>
      <c r="L48" s="290">
        <f t="shared" si="12"/>
        <v>0</v>
      </c>
      <c r="M48" s="290">
        <f t="shared" si="12"/>
        <v>0</v>
      </c>
      <c r="N48" s="290">
        <f t="shared" si="12"/>
        <v>0</v>
      </c>
      <c r="O48" s="290">
        <f t="shared" si="12"/>
        <v>0</v>
      </c>
      <c r="P48" s="290">
        <f t="shared" si="12"/>
        <v>0</v>
      </c>
      <c r="Q48" s="290">
        <f t="shared" si="12"/>
        <v>0</v>
      </c>
      <c r="R48" s="290">
        <f t="shared" si="12"/>
        <v>0</v>
      </c>
      <c r="S48" s="290">
        <f t="shared" si="12"/>
        <v>0</v>
      </c>
      <c r="T48" s="290">
        <f t="shared" si="12"/>
        <v>0</v>
      </c>
      <c r="U48" s="290">
        <f t="shared" si="12"/>
        <v>0</v>
      </c>
      <c r="V48" s="290">
        <f t="shared" si="12"/>
        <v>0</v>
      </c>
      <c r="W48" s="290">
        <f t="shared" si="12"/>
        <v>0</v>
      </c>
      <c r="X48" s="291">
        <f t="shared" si="12"/>
        <v>0</v>
      </c>
    </row>
    <row r="49" spans="1:24">
      <c r="A49" s="272">
        <f>[1]RESUMO!A23</f>
        <v>6</v>
      </c>
      <c r="B49" s="273" t="str">
        <f>[1]RESUMO!B23</f>
        <v>PROJETO ELÉTRICO</v>
      </c>
      <c r="C49" s="274"/>
      <c r="D49" s="274"/>
      <c r="E49" s="274"/>
      <c r="F49" s="275"/>
      <c r="G49" s="276"/>
      <c r="H49" s="276"/>
      <c r="I49" s="276"/>
      <c r="J49" s="276"/>
      <c r="K49" s="276"/>
      <c r="L49" s="276"/>
      <c r="M49" s="276"/>
      <c r="N49" s="276"/>
      <c r="O49" s="276"/>
      <c r="P49" s="276"/>
      <c r="Q49" s="276"/>
      <c r="R49" s="276"/>
      <c r="S49" s="276"/>
      <c r="T49" s="276"/>
      <c r="U49" s="276"/>
      <c r="V49" s="276"/>
      <c r="W49" s="276"/>
      <c r="X49" s="277"/>
    </row>
    <row r="50" spans="1:24">
      <c r="A50" s="278" t="str">
        <f>[1]RESUMO!A24</f>
        <v>6.1</v>
      </c>
      <c r="B50" s="279" t="str">
        <f>[1]RESUMO!B24</f>
        <v>ESTAÇÃO ELEVATÓRIA DE ESGOTO EE-G2</v>
      </c>
      <c r="C50" s="280"/>
      <c r="D50" s="281"/>
      <c r="E50" s="282">
        <f>[1]RESUMO!C24</f>
        <v>0</v>
      </c>
      <c r="F50" s="283" t="s">
        <v>5</v>
      </c>
      <c r="G50" s="284">
        <v>0</v>
      </c>
      <c r="H50" s="284">
        <v>0</v>
      </c>
      <c r="I50" s="284">
        <v>0</v>
      </c>
      <c r="J50" s="284">
        <v>0</v>
      </c>
      <c r="K50" s="284">
        <v>0</v>
      </c>
      <c r="L50" s="284">
        <v>0</v>
      </c>
      <c r="M50" s="284">
        <v>0</v>
      </c>
      <c r="N50" s="284">
        <v>0.05</v>
      </c>
      <c r="O50" s="284">
        <v>0.05</v>
      </c>
      <c r="P50" s="284">
        <v>0.05</v>
      </c>
      <c r="Q50" s="284">
        <v>0.05</v>
      </c>
      <c r="R50" s="284">
        <v>0.1</v>
      </c>
      <c r="S50" s="284">
        <v>0.1</v>
      </c>
      <c r="T50" s="284">
        <v>0.1</v>
      </c>
      <c r="U50" s="284">
        <v>0.1</v>
      </c>
      <c r="V50" s="284">
        <v>0.1</v>
      </c>
      <c r="W50" s="284">
        <v>0.1</v>
      </c>
      <c r="X50" s="292">
        <v>0.2</v>
      </c>
    </row>
    <row r="51" spans="1:24">
      <c r="A51" s="278"/>
      <c r="B51" s="279"/>
      <c r="C51" s="280"/>
      <c r="D51" s="281"/>
      <c r="E51" s="282"/>
      <c r="F51" s="285"/>
      <c r="G51" s="286"/>
      <c r="H51" s="286"/>
      <c r="I51" s="286"/>
      <c r="J51" s="286"/>
      <c r="K51" s="286"/>
      <c r="L51" s="286"/>
      <c r="M51" s="286"/>
      <c r="N51" s="286"/>
      <c r="O51" s="286"/>
      <c r="P51" s="286"/>
      <c r="Q51" s="286"/>
      <c r="R51" s="286"/>
      <c r="S51" s="286"/>
      <c r="T51" s="286"/>
      <c r="U51" s="286"/>
      <c r="V51" s="286"/>
      <c r="W51" s="286"/>
      <c r="X51" s="287"/>
    </row>
    <row r="52" spans="1:24">
      <c r="A52" s="288"/>
      <c r="B52" s="280"/>
      <c r="C52" s="280"/>
      <c r="D52" s="281"/>
      <c r="E52" s="282"/>
      <c r="F52" s="289" t="s">
        <v>4</v>
      </c>
      <c r="G52" s="290">
        <f t="shared" ref="G52:X52" si="13">G50*$E50</f>
        <v>0</v>
      </c>
      <c r="H52" s="290">
        <f t="shared" si="13"/>
        <v>0</v>
      </c>
      <c r="I52" s="290">
        <f t="shared" si="13"/>
        <v>0</v>
      </c>
      <c r="J52" s="290">
        <f t="shared" si="13"/>
        <v>0</v>
      </c>
      <c r="K52" s="290">
        <f t="shared" si="13"/>
        <v>0</v>
      </c>
      <c r="L52" s="290">
        <f t="shared" si="13"/>
        <v>0</v>
      </c>
      <c r="M52" s="290">
        <f t="shared" si="13"/>
        <v>0</v>
      </c>
      <c r="N52" s="290">
        <f t="shared" si="13"/>
        <v>0</v>
      </c>
      <c r="O52" s="290">
        <f t="shared" si="13"/>
        <v>0</v>
      </c>
      <c r="P52" s="290">
        <f t="shared" si="13"/>
        <v>0</v>
      </c>
      <c r="Q52" s="290">
        <f t="shared" si="13"/>
        <v>0</v>
      </c>
      <c r="R52" s="290">
        <f t="shared" si="13"/>
        <v>0</v>
      </c>
      <c r="S52" s="290">
        <f t="shared" si="13"/>
        <v>0</v>
      </c>
      <c r="T52" s="290">
        <f t="shared" si="13"/>
        <v>0</v>
      </c>
      <c r="U52" s="290">
        <f t="shared" si="13"/>
        <v>0</v>
      </c>
      <c r="V52" s="290">
        <f t="shared" si="13"/>
        <v>0</v>
      </c>
      <c r="W52" s="290">
        <f t="shared" si="13"/>
        <v>0</v>
      </c>
      <c r="X52" s="291">
        <f t="shared" si="13"/>
        <v>0</v>
      </c>
    </row>
    <row r="53" spans="1:24">
      <c r="A53" s="278" t="str">
        <f>[1]RESUMO!A25</f>
        <v>6.2</v>
      </c>
      <c r="B53" s="279" t="str">
        <f>[1]RESUMO!B25</f>
        <v>ESTAÇÃO ELEVATÓRIA DE ESGOTO EE-F</v>
      </c>
      <c r="C53" s="280"/>
      <c r="D53" s="281"/>
      <c r="E53" s="282">
        <f>[1]RESUMO!C25</f>
        <v>0</v>
      </c>
      <c r="F53" s="283" t="s">
        <v>5</v>
      </c>
      <c r="G53" s="284">
        <v>0</v>
      </c>
      <c r="H53" s="284">
        <v>0</v>
      </c>
      <c r="I53" s="284">
        <v>0</v>
      </c>
      <c r="J53" s="284">
        <v>0</v>
      </c>
      <c r="K53" s="284">
        <v>0</v>
      </c>
      <c r="L53" s="284">
        <v>0</v>
      </c>
      <c r="M53" s="284">
        <v>0</v>
      </c>
      <c r="N53" s="284">
        <v>0.05</v>
      </c>
      <c r="O53" s="284">
        <v>0.05</v>
      </c>
      <c r="P53" s="284">
        <v>0.05</v>
      </c>
      <c r="Q53" s="284">
        <v>0.05</v>
      </c>
      <c r="R53" s="284">
        <v>0.1</v>
      </c>
      <c r="S53" s="284">
        <v>0.1</v>
      </c>
      <c r="T53" s="284">
        <v>0.1</v>
      </c>
      <c r="U53" s="284">
        <v>0.1</v>
      </c>
      <c r="V53" s="284">
        <v>0.1</v>
      </c>
      <c r="W53" s="284">
        <v>0.1</v>
      </c>
      <c r="X53" s="292">
        <v>0.2</v>
      </c>
    </row>
    <row r="54" spans="1:24">
      <c r="A54" s="278"/>
      <c r="B54" s="279"/>
      <c r="C54" s="280"/>
      <c r="D54" s="281"/>
      <c r="E54" s="282"/>
      <c r="F54" s="285"/>
      <c r="G54" s="286"/>
      <c r="H54" s="286"/>
      <c r="I54" s="286"/>
      <c r="J54" s="286"/>
      <c r="K54" s="286"/>
      <c r="L54" s="286"/>
      <c r="M54" s="286"/>
      <c r="N54" s="286"/>
      <c r="O54" s="286"/>
      <c r="P54" s="286"/>
      <c r="Q54" s="286"/>
      <c r="R54" s="286"/>
      <c r="S54" s="286"/>
      <c r="T54" s="286"/>
      <c r="U54" s="286"/>
      <c r="V54" s="286"/>
      <c r="W54" s="286"/>
      <c r="X54" s="287"/>
    </row>
    <row r="55" spans="1:24">
      <c r="A55" s="288"/>
      <c r="B55" s="280"/>
      <c r="C55" s="280"/>
      <c r="D55" s="281"/>
      <c r="E55" s="282"/>
      <c r="F55" s="289" t="s">
        <v>4</v>
      </c>
      <c r="G55" s="290">
        <f t="shared" ref="G55:X55" si="14">G53*$E53</f>
        <v>0</v>
      </c>
      <c r="H55" s="290">
        <f t="shared" si="14"/>
        <v>0</v>
      </c>
      <c r="I55" s="290">
        <f t="shared" si="14"/>
        <v>0</v>
      </c>
      <c r="J55" s="290">
        <f t="shared" si="14"/>
        <v>0</v>
      </c>
      <c r="K55" s="290">
        <f t="shared" si="14"/>
        <v>0</v>
      </c>
      <c r="L55" s="290">
        <f t="shared" si="14"/>
        <v>0</v>
      </c>
      <c r="M55" s="290">
        <f t="shared" si="14"/>
        <v>0</v>
      </c>
      <c r="N55" s="290">
        <f t="shared" si="14"/>
        <v>0</v>
      </c>
      <c r="O55" s="290">
        <f t="shared" si="14"/>
        <v>0</v>
      </c>
      <c r="P55" s="290">
        <f t="shared" si="14"/>
        <v>0</v>
      </c>
      <c r="Q55" s="290">
        <f t="shared" si="14"/>
        <v>0</v>
      </c>
      <c r="R55" s="290">
        <f t="shared" si="14"/>
        <v>0</v>
      </c>
      <c r="S55" s="290">
        <f t="shared" si="14"/>
        <v>0</v>
      </c>
      <c r="T55" s="290">
        <f t="shared" si="14"/>
        <v>0</v>
      </c>
      <c r="U55" s="290">
        <f t="shared" si="14"/>
        <v>0</v>
      </c>
      <c r="V55" s="290">
        <f t="shared" si="14"/>
        <v>0</v>
      </c>
      <c r="W55" s="290">
        <f t="shared" si="14"/>
        <v>0</v>
      </c>
      <c r="X55" s="291">
        <f t="shared" si="14"/>
        <v>0</v>
      </c>
    </row>
    <row r="56" spans="1:24">
      <c r="A56" s="295" t="s">
        <v>18</v>
      </c>
      <c r="B56" s="296"/>
      <c r="C56" s="296"/>
      <c r="D56" s="297">
        <f>SUM(D8:D55)</f>
        <v>0</v>
      </c>
      <c r="E56" s="298">
        <f>SUM(E8:E55)</f>
        <v>0</v>
      </c>
      <c r="F56" s="298"/>
      <c r="G56" s="298">
        <f t="shared" ref="G56:X56" si="15">G10+G13+G16+G39+G20+G23+G26+G29+G32+G42+G36+G45+G48+G52+G55</f>
        <v>0</v>
      </c>
      <c r="H56" s="298">
        <f t="shared" si="15"/>
        <v>0</v>
      </c>
      <c r="I56" s="298">
        <f t="shared" si="15"/>
        <v>0</v>
      </c>
      <c r="J56" s="298">
        <f t="shared" si="15"/>
        <v>0</v>
      </c>
      <c r="K56" s="298">
        <f t="shared" si="15"/>
        <v>0</v>
      </c>
      <c r="L56" s="298">
        <f t="shared" si="15"/>
        <v>0</v>
      </c>
      <c r="M56" s="298">
        <f t="shared" si="15"/>
        <v>0</v>
      </c>
      <c r="N56" s="298">
        <f t="shared" si="15"/>
        <v>0</v>
      </c>
      <c r="O56" s="298">
        <f t="shared" si="15"/>
        <v>0</v>
      </c>
      <c r="P56" s="298">
        <f t="shared" si="15"/>
        <v>0</v>
      </c>
      <c r="Q56" s="298">
        <f t="shared" si="15"/>
        <v>0</v>
      </c>
      <c r="R56" s="298">
        <f t="shared" si="15"/>
        <v>0</v>
      </c>
      <c r="S56" s="298">
        <f t="shared" si="15"/>
        <v>0</v>
      </c>
      <c r="T56" s="298">
        <f t="shared" si="15"/>
        <v>0</v>
      </c>
      <c r="U56" s="298">
        <f t="shared" si="15"/>
        <v>0</v>
      </c>
      <c r="V56" s="298">
        <f t="shared" si="15"/>
        <v>0</v>
      </c>
      <c r="W56" s="298">
        <f t="shared" si="15"/>
        <v>0</v>
      </c>
      <c r="X56" s="298">
        <f t="shared" si="15"/>
        <v>0</v>
      </c>
    </row>
    <row r="57" spans="1:24">
      <c r="A57" s="299" t="s">
        <v>2226</v>
      </c>
      <c r="B57" s="300"/>
      <c r="C57" s="300"/>
      <c r="D57" s="300"/>
      <c r="E57" s="301"/>
      <c r="F57" s="302"/>
      <c r="G57" s="303" t="e">
        <f t="shared" ref="G57:X57" si="16">G56/$E$56</f>
        <v>#DIV/0!</v>
      </c>
      <c r="H57" s="303" t="e">
        <f t="shared" si="16"/>
        <v>#DIV/0!</v>
      </c>
      <c r="I57" s="303" t="e">
        <f t="shared" si="16"/>
        <v>#DIV/0!</v>
      </c>
      <c r="J57" s="303" t="e">
        <f t="shared" si="16"/>
        <v>#DIV/0!</v>
      </c>
      <c r="K57" s="303" t="e">
        <f t="shared" si="16"/>
        <v>#DIV/0!</v>
      </c>
      <c r="L57" s="303" t="e">
        <f t="shared" si="16"/>
        <v>#DIV/0!</v>
      </c>
      <c r="M57" s="303" t="e">
        <f t="shared" si="16"/>
        <v>#DIV/0!</v>
      </c>
      <c r="N57" s="303" t="e">
        <f t="shared" si="16"/>
        <v>#DIV/0!</v>
      </c>
      <c r="O57" s="303" t="e">
        <f t="shared" si="16"/>
        <v>#DIV/0!</v>
      </c>
      <c r="P57" s="303" t="e">
        <f t="shared" si="16"/>
        <v>#DIV/0!</v>
      </c>
      <c r="Q57" s="303" t="e">
        <f t="shared" si="16"/>
        <v>#DIV/0!</v>
      </c>
      <c r="R57" s="303" t="e">
        <f t="shared" si="16"/>
        <v>#DIV/0!</v>
      </c>
      <c r="S57" s="303" t="e">
        <f t="shared" si="16"/>
        <v>#DIV/0!</v>
      </c>
      <c r="T57" s="303" t="e">
        <f t="shared" si="16"/>
        <v>#DIV/0!</v>
      </c>
      <c r="U57" s="303" t="e">
        <f t="shared" si="16"/>
        <v>#DIV/0!</v>
      </c>
      <c r="V57" s="303" t="e">
        <f t="shared" si="16"/>
        <v>#DIV/0!</v>
      </c>
      <c r="W57" s="303" t="e">
        <f t="shared" si="16"/>
        <v>#DIV/0!</v>
      </c>
      <c r="X57" s="304" t="e">
        <f t="shared" si="16"/>
        <v>#DIV/0!</v>
      </c>
    </row>
    <row r="58" spans="1:24">
      <c r="A58" s="295" t="s">
        <v>2227</v>
      </c>
      <c r="B58" s="296"/>
      <c r="C58" s="296"/>
      <c r="D58" s="296"/>
      <c r="E58" s="296"/>
      <c r="F58" s="305"/>
      <c r="G58" s="306">
        <f>G56</f>
        <v>0</v>
      </c>
      <c r="H58" s="306">
        <f t="shared" ref="H58:X58" si="17">H56+G58</f>
        <v>0</v>
      </c>
      <c r="I58" s="306">
        <f t="shared" si="17"/>
        <v>0</v>
      </c>
      <c r="J58" s="306">
        <f t="shared" si="17"/>
        <v>0</v>
      </c>
      <c r="K58" s="306">
        <f t="shared" si="17"/>
        <v>0</v>
      </c>
      <c r="L58" s="306">
        <f t="shared" si="17"/>
        <v>0</v>
      </c>
      <c r="M58" s="306">
        <f t="shared" si="17"/>
        <v>0</v>
      </c>
      <c r="N58" s="306">
        <f t="shared" si="17"/>
        <v>0</v>
      </c>
      <c r="O58" s="306">
        <f t="shared" si="17"/>
        <v>0</v>
      </c>
      <c r="P58" s="306">
        <f t="shared" si="17"/>
        <v>0</v>
      </c>
      <c r="Q58" s="306">
        <f t="shared" si="17"/>
        <v>0</v>
      </c>
      <c r="R58" s="306">
        <f t="shared" si="17"/>
        <v>0</v>
      </c>
      <c r="S58" s="306">
        <f t="shared" si="17"/>
        <v>0</v>
      </c>
      <c r="T58" s="306">
        <f t="shared" si="17"/>
        <v>0</v>
      </c>
      <c r="U58" s="306">
        <f t="shared" si="17"/>
        <v>0</v>
      </c>
      <c r="V58" s="306">
        <f t="shared" si="17"/>
        <v>0</v>
      </c>
      <c r="W58" s="306">
        <f t="shared" si="17"/>
        <v>0</v>
      </c>
      <c r="X58" s="307">
        <f t="shared" si="17"/>
        <v>0</v>
      </c>
    </row>
    <row r="59" spans="1:24" ht="15.75" thickBot="1">
      <c r="A59" s="308" t="s">
        <v>2228</v>
      </c>
      <c r="B59" s="309"/>
      <c r="C59" s="309"/>
      <c r="D59" s="309"/>
      <c r="E59" s="310"/>
      <c r="F59" s="311"/>
      <c r="G59" s="312" t="e">
        <f t="shared" ref="G59:X59" si="18">G58/$E$56</f>
        <v>#DIV/0!</v>
      </c>
      <c r="H59" s="312" t="e">
        <f t="shared" si="18"/>
        <v>#DIV/0!</v>
      </c>
      <c r="I59" s="312" t="e">
        <f t="shared" si="18"/>
        <v>#DIV/0!</v>
      </c>
      <c r="J59" s="312" t="e">
        <f t="shared" si="18"/>
        <v>#DIV/0!</v>
      </c>
      <c r="K59" s="312" t="e">
        <f t="shared" si="18"/>
        <v>#DIV/0!</v>
      </c>
      <c r="L59" s="312" t="e">
        <f t="shared" si="18"/>
        <v>#DIV/0!</v>
      </c>
      <c r="M59" s="312" t="e">
        <f t="shared" si="18"/>
        <v>#DIV/0!</v>
      </c>
      <c r="N59" s="312" t="e">
        <f t="shared" si="18"/>
        <v>#DIV/0!</v>
      </c>
      <c r="O59" s="312" t="e">
        <f t="shared" si="18"/>
        <v>#DIV/0!</v>
      </c>
      <c r="P59" s="312" t="e">
        <f t="shared" si="18"/>
        <v>#DIV/0!</v>
      </c>
      <c r="Q59" s="312" t="e">
        <f t="shared" si="18"/>
        <v>#DIV/0!</v>
      </c>
      <c r="R59" s="312" t="e">
        <f t="shared" si="18"/>
        <v>#DIV/0!</v>
      </c>
      <c r="S59" s="312" t="e">
        <f t="shared" si="18"/>
        <v>#DIV/0!</v>
      </c>
      <c r="T59" s="312" t="e">
        <f t="shared" si="18"/>
        <v>#DIV/0!</v>
      </c>
      <c r="U59" s="312" t="e">
        <f t="shared" si="18"/>
        <v>#DIV/0!</v>
      </c>
      <c r="V59" s="312" t="e">
        <f t="shared" si="18"/>
        <v>#DIV/0!</v>
      </c>
      <c r="W59" s="312" t="e">
        <f t="shared" si="18"/>
        <v>#DIV/0!</v>
      </c>
      <c r="X59" s="313" t="e">
        <f t="shared" si="18"/>
        <v>#DIV/0!</v>
      </c>
    </row>
  </sheetData>
  <mergeCells count="74">
    <mergeCell ref="A56:C56"/>
    <mergeCell ref="A59:E59"/>
    <mergeCell ref="B46:C48"/>
    <mergeCell ref="D46:D48"/>
    <mergeCell ref="E46:E48"/>
    <mergeCell ref="B49:E49"/>
    <mergeCell ref="A50:A52"/>
    <mergeCell ref="B50:C52"/>
    <mergeCell ref="D50:D52"/>
    <mergeCell ref="E50:E52"/>
    <mergeCell ref="D40:D42"/>
    <mergeCell ref="E40:E42"/>
    <mergeCell ref="A43:A45"/>
    <mergeCell ref="B43:C45"/>
    <mergeCell ref="D43:D45"/>
    <mergeCell ref="E43:E45"/>
    <mergeCell ref="A34:A36"/>
    <mergeCell ref="B34:C36"/>
    <mergeCell ref="D34:D36"/>
    <mergeCell ref="E34:E36"/>
    <mergeCell ref="A37:A39"/>
    <mergeCell ref="B37:C39"/>
    <mergeCell ref="D37:D39"/>
    <mergeCell ref="E37:E39"/>
    <mergeCell ref="D27:D29"/>
    <mergeCell ref="E27:E29"/>
    <mergeCell ref="A30:A32"/>
    <mergeCell ref="B30:C32"/>
    <mergeCell ref="D30:D32"/>
    <mergeCell ref="E30:E32"/>
    <mergeCell ref="D21:D23"/>
    <mergeCell ref="E21:E23"/>
    <mergeCell ref="A24:A26"/>
    <mergeCell ref="B24:C26"/>
    <mergeCell ref="D24:D26"/>
    <mergeCell ref="E24:E26"/>
    <mergeCell ref="A14:A16"/>
    <mergeCell ref="B14:C16"/>
    <mergeCell ref="D14:D16"/>
    <mergeCell ref="E14:E16"/>
    <mergeCell ref="B17:E17"/>
    <mergeCell ref="A18:A20"/>
    <mergeCell ref="B18:C20"/>
    <mergeCell ref="D18:D20"/>
    <mergeCell ref="E18:E20"/>
    <mergeCell ref="A57:E57"/>
    <mergeCell ref="A58:E58"/>
    <mergeCell ref="A5:M5"/>
    <mergeCell ref="A6:C6"/>
    <mergeCell ref="B7:E7"/>
    <mergeCell ref="A8:A10"/>
    <mergeCell ref="B8:C10"/>
    <mergeCell ref="D8:D10"/>
    <mergeCell ref="E8:E10"/>
    <mergeCell ref="A11:A13"/>
    <mergeCell ref="A53:A55"/>
    <mergeCell ref="B53:C55"/>
    <mergeCell ref="D53:D55"/>
    <mergeCell ref="E53:E55"/>
    <mergeCell ref="A46:A48"/>
    <mergeCell ref="A40:A42"/>
    <mergeCell ref="B40:C42"/>
    <mergeCell ref="B33:E33"/>
    <mergeCell ref="A27:A29"/>
    <mergeCell ref="B27:C29"/>
    <mergeCell ref="A21:A23"/>
    <mergeCell ref="B21:C23"/>
    <mergeCell ref="B11:C13"/>
    <mergeCell ref="D11:D13"/>
    <mergeCell ref="E11:E13"/>
    <mergeCell ref="A1:M1"/>
    <mergeCell ref="A2:M2"/>
    <mergeCell ref="A3:M3"/>
    <mergeCell ref="A4:M4"/>
  </mergeCells>
  <conditionalFormatting sqref="I35">
    <cfRule type="expression" dxfId="539" priority="270" stopIfTrue="1">
      <formula>I34&gt;0</formula>
    </cfRule>
  </conditionalFormatting>
  <conditionalFormatting sqref="G9">
    <cfRule type="expression" dxfId="537" priority="269" stopIfTrue="1">
      <formula>G8&gt;0</formula>
    </cfRule>
  </conditionalFormatting>
  <conditionalFormatting sqref="G12">
    <cfRule type="expression" dxfId="535" priority="268" stopIfTrue="1">
      <formula>G11&gt;0</formula>
    </cfRule>
  </conditionalFormatting>
  <conditionalFormatting sqref="G15">
    <cfRule type="expression" dxfId="533" priority="267" stopIfTrue="1">
      <formula>G14&gt;0</formula>
    </cfRule>
  </conditionalFormatting>
  <conditionalFormatting sqref="G19">
    <cfRule type="expression" dxfId="531" priority="266" stopIfTrue="1">
      <formula>G18&gt;0</formula>
    </cfRule>
  </conditionalFormatting>
  <conditionalFormatting sqref="G22">
    <cfRule type="expression" dxfId="529" priority="265" stopIfTrue="1">
      <formula>G21&gt;0</formula>
    </cfRule>
  </conditionalFormatting>
  <conditionalFormatting sqref="G25">
    <cfRule type="expression" dxfId="527" priority="264" stopIfTrue="1">
      <formula>G24&gt;0</formula>
    </cfRule>
  </conditionalFormatting>
  <conditionalFormatting sqref="G28">
    <cfRule type="expression" dxfId="525" priority="263" stopIfTrue="1">
      <formula>G27&gt;0</formula>
    </cfRule>
  </conditionalFormatting>
  <conditionalFormatting sqref="G35">
    <cfRule type="expression" dxfId="523" priority="262" stopIfTrue="1">
      <formula>G34&gt;0</formula>
    </cfRule>
  </conditionalFormatting>
  <conditionalFormatting sqref="S41">
    <cfRule type="expression" dxfId="521" priority="261" stopIfTrue="1">
      <formula>S40&gt;0</formula>
    </cfRule>
  </conditionalFormatting>
  <conditionalFormatting sqref="H9">
    <cfRule type="expression" dxfId="519" priority="260" stopIfTrue="1">
      <formula>H8&gt;0</formula>
    </cfRule>
  </conditionalFormatting>
  <conditionalFormatting sqref="H12">
    <cfRule type="expression" dxfId="517" priority="259" stopIfTrue="1">
      <formula>H11&gt;0</formula>
    </cfRule>
  </conditionalFormatting>
  <conditionalFormatting sqref="H15">
    <cfRule type="expression" dxfId="515" priority="258" stopIfTrue="1">
      <formula>H14&gt;0</formula>
    </cfRule>
  </conditionalFormatting>
  <conditionalFormatting sqref="W41">
    <cfRule type="expression" dxfId="513" priority="257" stopIfTrue="1">
      <formula>W40&gt;0</formula>
    </cfRule>
  </conditionalFormatting>
  <conditionalFormatting sqref="H19">
    <cfRule type="expression" dxfId="511" priority="256" stopIfTrue="1">
      <formula>H18&gt;0</formula>
    </cfRule>
  </conditionalFormatting>
  <conditionalFormatting sqref="H22">
    <cfRule type="expression" dxfId="509" priority="255" stopIfTrue="1">
      <formula>H21&gt;0</formula>
    </cfRule>
  </conditionalFormatting>
  <conditionalFormatting sqref="H25">
    <cfRule type="expression" dxfId="507" priority="254" stopIfTrue="1">
      <formula>H24&gt;0</formula>
    </cfRule>
  </conditionalFormatting>
  <conditionalFormatting sqref="H28">
    <cfRule type="expression" dxfId="505" priority="253" stopIfTrue="1">
      <formula>H27&gt;0</formula>
    </cfRule>
  </conditionalFormatting>
  <conditionalFormatting sqref="H31">
    <cfRule type="expression" dxfId="503" priority="252" stopIfTrue="1">
      <formula>H30&gt;0</formula>
    </cfRule>
  </conditionalFormatting>
  <conditionalFormatting sqref="H35">
    <cfRule type="expression" dxfId="501" priority="251" stopIfTrue="1">
      <formula>H34&gt;0</formula>
    </cfRule>
  </conditionalFormatting>
  <conditionalFormatting sqref="G44">
    <cfRule type="expression" dxfId="499" priority="250" stopIfTrue="1">
      <formula>G43&gt;0</formula>
    </cfRule>
  </conditionalFormatting>
  <conditionalFormatting sqref="I9">
    <cfRule type="expression" dxfId="497" priority="249" stopIfTrue="1">
      <formula>I8&gt;0</formula>
    </cfRule>
  </conditionalFormatting>
  <conditionalFormatting sqref="I12">
    <cfRule type="expression" dxfId="495" priority="248" stopIfTrue="1">
      <formula>I11&gt;0</formula>
    </cfRule>
  </conditionalFormatting>
  <conditionalFormatting sqref="I15">
    <cfRule type="expression" dxfId="493" priority="247" stopIfTrue="1">
      <formula>I14&gt;0</formula>
    </cfRule>
  </conditionalFormatting>
  <conditionalFormatting sqref="K44">
    <cfRule type="expression" dxfId="491" priority="246" stopIfTrue="1">
      <formula>K43&gt;0</formula>
    </cfRule>
  </conditionalFormatting>
  <conditionalFormatting sqref="I19">
    <cfRule type="expression" dxfId="489" priority="245" stopIfTrue="1">
      <formula>I18&gt;0</formula>
    </cfRule>
  </conditionalFormatting>
  <conditionalFormatting sqref="I22">
    <cfRule type="expression" dxfId="487" priority="244" stopIfTrue="1">
      <formula>I21&gt;0</formula>
    </cfRule>
  </conditionalFormatting>
  <conditionalFormatting sqref="I25">
    <cfRule type="expression" dxfId="485" priority="243" stopIfTrue="1">
      <formula>I24&gt;0</formula>
    </cfRule>
  </conditionalFormatting>
  <conditionalFormatting sqref="I28">
    <cfRule type="expression" dxfId="483" priority="242" stopIfTrue="1">
      <formula>I27&gt;0</formula>
    </cfRule>
  </conditionalFormatting>
  <conditionalFormatting sqref="I31">
    <cfRule type="expression" dxfId="481" priority="241" stopIfTrue="1">
      <formula>I30&gt;0</formula>
    </cfRule>
  </conditionalFormatting>
  <conditionalFormatting sqref="Q44">
    <cfRule type="expression" dxfId="479" priority="240" stopIfTrue="1">
      <formula>Q43&gt;0</formula>
    </cfRule>
  </conditionalFormatting>
  <conditionalFormatting sqref="S44">
    <cfRule type="expression" dxfId="477" priority="239" stopIfTrue="1">
      <formula>S43&gt;0</formula>
    </cfRule>
  </conditionalFormatting>
  <conditionalFormatting sqref="J9">
    <cfRule type="expression" dxfId="475" priority="238" stopIfTrue="1">
      <formula>J8&gt;0</formula>
    </cfRule>
  </conditionalFormatting>
  <conditionalFormatting sqref="J12">
    <cfRule type="expression" dxfId="473" priority="237" stopIfTrue="1">
      <formula>J11&gt;0</formula>
    </cfRule>
  </conditionalFormatting>
  <conditionalFormatting sqref="J15">
    <cfRule type="expression" dxfId="471" priority="236" stopIfTrue="1">
      <formula>J14&gt;0</formula>
    </cfRule>
  </conditionalFormatting>
  <conditionalFormatting sqref="W44">
    <cfRule type="expression" dxfId="469" priority="235" stopIfTrue="1">
      <formula>W43&gt;0</formula>
    </cfRule>
  </conditionalFormatting>
  <conditionalFormatting sqref="J19">
    <cfRule type="expression" dxfId="467" priority="234" stopIfTrue="1">
      <formula>J18&gt;0</formula>
    </cfRule>
  </conditionalFormatting>
  <conditionalFormatting sqref="J22">
    <cfRule type="expression" dxfId="465" priority="233" stopIfTrue="1">
      <formula>J21&gt;0</formula>
    </cfRule>
  </conditionalFormatting>
  <conditionalFormatting sqref="J25">
    <cfRule type="expression" dxfId="463" priority="232" stopIfTrue="1">
      <formula>J24&gt;0</formula>
    </cfRule>
  </conditionalFormatting>
  <conditionalFormatting sqref="J28">
    <cfRule type="expression" dxfId="461" priority="231" stopIfTrue="1">
      <formula>J27&gt;0</formula>
    </cfRule>
  </conditionalFormatting>
  <conditionalFormatting sqref="J31">
    <cfRule type="expression" dxfId="459" priority="230" stopIfTrue="1">
      <formula>J30&gt;0</formula>
    </cfRule>
  </conditionalFormatting>
  <conditionalFormatting sqref="J35">
    <cfRule type="expression" dxfId="457" priority="229" stopIfTrue="1">
      <formula>J34&gt;0</formula>
    </cfRule>
  </conditionalFormatting>
  <conditionalFormatting sqref="G47">
    <cfRule type="expression" dxfId="455" priority="228" stopIfTrue="1">
      <formula>G46&gt;0</formula>
    </cfRule>
  </conditionalFormatting>
  <conditionalFormatting sqref="K9">
    <cfRule type="expression" dxfId="453" priority="227" stopIfTrue="1">
      <formula>K8&gt;0</formula>
    </cfRule>
  </conditionalFormatting>
  <conditionalFormatting sqref="K12">
    <cfRule type="expression" dxfId="451" priority="226" stopIfTrue="1">
      <formula>K11&gt;0</formula>
    </cfRule>
  </conditionalFormatting>
  <conditionalFormatting sqref="K15">
    <cfRule type="expression" dxfId="449" priority="225" stopIfTrue="1">
      <formula>K14&gt;0</formula>
    </cfRule>
  </conditionalFormatting>
  <conditionalFormatting sqref="K47">
    <cfRule type="expression" dxfId="447" priority="224" stopIfTrue="1">
      <formula>K46&gt;0</formula>
    </cfRule>
  </conditionalFormatting>
  <conditionalFormatting sqref="K19">
    <cfRule type="expression" dxfId="445" priority="223" stopIfTrue="1">
      <formula>K18&gt;0</formula>
    </cfRule>
  </conditionalFormatting>
  <conditionalFormatting sqref="K22">
    <cfRule type="expression" dxfId="443" priority="222" stopIfTrue="1">
      <formula>K21&gt;0</formula>
    </cfRule>
  </conditionalFormatting>
  <conditionalFormatting sqref="K25">
    <cfRule type="expression" dxfId="441" priority="221" stopIfTrue="1">
      <formula>K24&gt;0</formula>
    </cfRule>
  </conditionalFormatting>
  <conditionalFormatting sqref="K28">
    <cfRule type="expression" dxfId="439" priority="220" stopIfTrue="1">
      <formula>K27&gt;0</formula>
    </cfRule>
  </conditionalFormatting>
  <conditionalFormatting sqref="K31">
    <cfRule type="expression" dxfId="437" priority="219" stopIfTrue="1">
      <formula>K30&gt;0</formula>
    </cfRule>
  </conditionalFormatting>
  <conditionalFormatting sqref="Q47">
    <cfRule type="expression" dxfId="435" priority="218" stopIfTrue="1">
      <formula>Q46&gt;0</formula>
    </cfRule>
  </conditionalFormatting>
  <conditionalFormatting sqref="K35">
    <cfRule type="expression" dxfId="433" priority="217" stopIfTrue="1">
      <formula>K34&gt;0</formula>
    </cfRule>
  </conditionalFormatting>
  <conditionalFormatting sqref="S47">
    <cfRule type="expression" dxfId="431" priority="216" stopIfTrue="1">
      <formula>S46&gt;0</formula>
    </cfRule>
  </conditionalFormatting>
  <conditionalFormatting sqref="L9">
    <cfRule type="expression" dxfId="429" priority="215" stopIfTrue="1">
      <formula>L8&gt;0</formula>
    </cfRule>
  </conditionalFormatting>
  <conditionalFormatting sqref="L12">
    <cfRule type="expression" dxfId="427" priority="214" stopIfTrue="1">
      <formula>L11&gt;0</formula>
    </cfRule>
  </conditionalFormatting>
  <conditionalFormatting sqref="L15">
    <cfRule type="expression" dxfId="425" priority="213" stopIfTrue="1">
      <formula>L14&gt;0</formula>
    </cfRule>
  </conditionalFormatting>
  <conditionalFormatting sqref="W47">
    <cfRule type="expression" dxfId="423" priority="212" stopIfTrue="1">
      <formula>W46&gt;0</formula>
    </cfRule>
  </conditionalFormatting>
  <conditionalFormatting sqref="L19">
    <cfRule type="expression" dxfId="421" priority="211" stopIfTrue="1">
      <formula>L18&gt;0</formula>
    </cfRule>
  </conditionalFormatting>
  <conditionalFormatting sqref="L22">
    <cfRule type="expression" dxfId="419" priority="210" stopIfTrue="1">
      <formula>L21&gt;0</formula>
    </cfRule>
  </conditionalFormatting>
  <conditionalFormatting sqref="L25">
    <cfRule type="expression" dxfId="417" priority="209" stopIfTrue="1">
      <formula>L24&gt;0</formula>
    </cfRule>
  </conditionalFormatting>
  <conditionalFormatting sqref="L28">
    <cfRule type="expression" dxfId="415" priority="208" stopIfTrue="1">
      <formula>L27&gt;0</formula>
    </cfRule>
  </conditionalFormatting>
  <conditionalFormatting sqref="L31">
    <cfRule type="expression" dxfId="413" priority="207" stopIfTrue="1">
      <formula>L30&gt;0</formula>
    </cfRule>
  </conditionalFormatting>
  <conditionalFormatting sqref="L35">
    <cfRule type="expression" dxfId="411" priority="206" stopIfTrue="1">
      <formula>L34&gt;0</formula>
    </cfRule>
  </conditionalFormatting>
  <conditionalFormatting sqref="M9">
    <cfRule type="expression" dxfId="409" priority="205" stopIfTrue="1">
      <formula>M8&gt;0</formula>
    </cfRule>
  </conditionalFormatting>
  <conditionalFormatting sqref="M12">
    <cfRule type="expression" dxfId="407" priority="204" stopIfTrue="1">
      <formula>M11&gt;0</formula>
    </cfRule>
  </conditionalFormatting>
  <conditionalFormatting sqref="M15">
    <cfRule type="expression" dxfId="405" priority="203" stopIfTrue="1">
      <formula>M14&gt;0</formula>
    </cfRule>
  </conditionalFormatting>
  <conditionalFormatting sqref="M19">
    <cfRule type="expression" dxfId="403" priority="202" stopIfTrue="1">
      <formula>M18&gt;0</formula>
    </cfRule>
  </conditionalFormatting>
  <conditionalFormatting sqref="M22">
    <cfRule type="expression" dxfId="401" priority="201" stopIfTrue="1">
      <formula>M21&gt;0</formula>
    </cfRule>
  </conditionalFormatting>
  <conditionalFormatting sqref="M25">
    <cfRule type="expression" dxfId="399" priority="200" stopIfTrue="1">
      <formula>M24&gt;0</formula>
    </cfRule>
  </conditionalFormatting>
  <conditionalFormatting sqref="M28">
    <cfRule type="expression" dxfId="397" priority="199" stopIfTrue="1">
      <formula>M27&gt;0</formula>
    </cfRule>
  </conditionalFormatting>
  <conditionalFormatting sqref="M31">
    <cfRule type="expression" dxfId="395" priority="198" stopIfTrue="1">
      <formula>M30&gt;0</formula>
    </cfRule>
  </conditionalFormatting>
  <conditionalFormatting sqref="M35">
    <cfRule type="expression" dxfId="393" priority="197" stopIfTrue="1">
      <formula>M34&gt;0</formula>
    </cfRule>
  </conditionalFormatting>
  <conditionalFormatting sqref="N9">
    <cfRule type="expression" dxfId="391" priority="196" stopIfTrue="1">
      <formula>N8&gt;0</formula>
    </cfRule>
  </conditionalFormatting>
  <conditionalFormatting sqref="N12">
    <cfRule type="expression" dxfId="389" priority="195" stopIfTrue="1">
      <formula>N11&gt;0</formula>
    </cfRule>
  </conditionalFormatting>
  <conditionalFormatting sqref="N15">
    <cfRule type="expression" dxfId="387" priority="194" stopIfTrue="1">
      <formula>N14&gt;0</formula>
    </cfRule>
  </conditionalFormatting>
  <conditionalFormatting sqref="N19">
    <cfRule type="expression" dxfId="385" priority="193" stopIfTrue="1">
      <formula>N18&gt;0</formula>
    </cfRule>
  </conditionalFormatting>
  <conditionalFormatting sqref="N22">
    <cfRule type="expression" dxfId="383" priority="192" stopIfTrue="1">
      <formula>N21&gt;0</formula>
    </cfRule>
  </conditionalFormatting>
  <conditionalFormatting sqref="N25">
    <cfRule type="expression" dxfId="381" priority="191" stopIfTrue="1">
      <formula>N24&gt;0</formula>
    </cfRule>
  </conditionalFormatting>
  <conditionalFormatting sqref="N28">
    <cfRule type="expression" dxfId="379" priority="190" stopIfTrue="1">
      <formula>N27&gt;0</formula>
    </cfRule>
  </conditionalFormatting>
  <conditionalFormatting sqref="N31">
    <cfRule type="expression" dxfId="377" priority="189" stopIfTrue="1">
      <formula>N30&gt;0</formula>
    </cfRule>
  </conditionalFormatting>
  <conditionalFormatting sqref="N35">
    <cfRule type="expression" dxfId="375" priority="188" stopIfTrue="1">
      <formula>N34&gt;0</formula>
    </cfRule>
  </conditionalFormatting>
  <conditionalFormatting sqref="G51">
    <cfRule type="expression" dxfId="373" priority="187" stopIfTrue="1">
      <formula>G50&gt;0</formula>
    </cfRule>
  </conditionalFormatting>
  <conditionalFormatting sqref="O9">
    <cfRule type="expression" dxfId="371" priority="186" stopIfTrue="1">
      <formula>O8&gt;0</formula>
    </cfRule>
  </conditionalFormatting>
  <conditionalFormatting sqref="O12">
    <cfRule type="expression" dxfId="369" priority="185" stopIfTrue="1">
      <formula>O11&gt;0</formula>
    </cfRule>
  </conditionalFormatting>
  <conditionalFormatting sqref="O15">
    <cfRule type="expression" dxfId="367" priority="184" stopIfTrue="1">
      <formula>O14&gt;0</formula>
    </cfRule>
  </conditionalFormatting>
  <conditionalFormatting sqref="K51">
    <cfRule type="expression" dxfId="365" priority="183" stopIfTrue="1">
      <formula>K50&gt;0</formula>
    </cfRule>
  </conditionalFormatting>
  <conditionalFormatting sqref="O19">
    <cfRule type="expression" dxfId="363" priority="182" stopIfTrue="1">
      <formula>O18&gt;0</formula>
    </cfRule>
  </conditionalFormatting>
  <conditionalFormatting sqref="O22">
    <cfRule type="expression" dxfId="361" priority="181" stopIfTrue="1">
      <formula>O21&gt;0</formula>
    </cfRule>
  </conditionalFormatting>
  <conditionalFormatting sqref="O25">
    <cfRule type="expression" dxfId="359" priority="180" stopIfTrue="1">
      <formula>O24&gt;0</formula>
    </cfRule>
  </conditionalFormatting>
  <conditionalFormatting sqref="O28">
    <cfRule type="expression" dxfId="357" priority="179" stopIfTrue="1">
      <formula>O27&gt;0</formula>
    </cfRule>
  </conditionalFormatting>
  <conditionalFormatting sqref="O31">
    <cfRule type="expression" dxfId="355" priority="178" stopIfTrue="1">
      <formula>O30&gt;0</formula>
    </cfRule>
  </conditionalFormatting>
  <conditionalFormatting sqref="Q51">
    <cfRule type="expression" dxfId="353" priority="177" stopIfTrue="1">
      <formula>Q50&gt;0</formula>
    </cfRule>
  </conditionalFormatting>
  <conditionalFormatting sqref="O35">
    <cfRule type="expression" dxfId="351" priority="176" stopIfTrue="1">
      <formula>O34&gt;0</formula>
    </cfRule>
  </conditionalFormatting>
  <conditionalFormatting sqref="S51">
    <cfRule type="expression" dxfId="349" priority="175" stopIfTrue="1">
      <formula>S50&gt;0</formula>
    </cfRule>
  </conditionalFormatting>
  <conditionalFormatting sqref="P9">
    <cfRule type="expression" dxfId="347" priority="174" stopIfTrue="1">
      <formula>P8&gt;0</formula>
    </cfRule>
  </conditionalFormatting>
  <conditionalFormatting sqref="P12">
    <cfRule type="expression" dxfId="345" priority="173" stopIfTrue="1">
      <formula>P11&gt;0</formula>
    </cfRule>
  </conditionalFormatting>
  <conditionalFormatting sqref="P15">
    <cfRule type="expression" dxfId="343" priority="172" stopIfTrue="1">
      <formula>P14&gt;0</formula>
    </cfRule>
  </conditionalFormatting>
  <conditionalFormatting sqref="W51">
    <cfRule type="expression" dxfId="341" priority="171" stopIfTrue="1">
      <formula>W50&gt;0</formula>
    </cfRule>
  </conditionalFormatting>
  <conditionalFormatting sqref="P19">
    <cfRule type="expression" dxfId="339" priority="170" stopIfTrue="1">
      <formula>P18&gt;0</formula>
    </cfRule>
  </conditionalFormatting>
  <conditionalFormatting sqref="P22">
    <cfRule type="expression" dxfId="337" priority="169" stopIfTrue="1">
      <formula>P21&gt;0</formula>
    </cfRule>
  </conditionalFormatting>
  <conditionalFormatting sqref="P25">
    <cfRule type="expression" dxfId="335" priority="168" stopIfTrue="1">
      <formula>P24&gt;0</formula>
    </cfRule>
  </conditionalFormatting>
  <conditionalFormatting sqref="P28">
    <cfRule type="expression" dxfId="333" priority="167" stopIfTrue="1">
      <formula>P27&gt;0</formula>
    </cfRule>
  </conditionalFormatting>
  <conditionalFormatting sqref="P31">
    <cfRule type="expression" dxfId="331" priority="166" stopIfTrue="1">
      <formula>P30&gt;0</formula>
    </cfRule>
  </conditionalFormatting>
  <conditionalFormatting sqref="P35">
    <cfRule type="expression" dxfId="329" priority="165" stopIfTrue="1">
      <formula>P34&gt;0</formula>
    </cfRule>
  </conditionalFormatting>
  <conditionalFormatting sqref="G54">
    <cfRule type="expression" dxfId="327" priority="164" stopIfTrue="1">
      <formula>G53&gt;0</formula>
    </cfRule>
  </conditionalFormatting>
  <conditionalFormatting sqref="Q9">
    <cfRule type="expression" dxfId="325" priority="163" stopIfTrue="1">
      <formula>Q8&gt;0</formula>
    </cfRule>
  </conditionalFormatting>
  <conditionalFormatting sqref="Q12">
    <cfRule type="expression" dxfId="323" priority="162" stopIfTrue="1">
      <formula>Q11&gt;0</formula>
    </cfRule>
  </conditionalFormatting>
  <conditionalFormatting sqref="Q15">
    <cfRule type="expression" dxfId="321" priority="161" stopIfTrue="1">
      <formula>Q14&gt;0</formula>
    </cfRule>
  </conditionalFormatting>
  <conditionalFormatting sqref="K54">
    <cfRule type="expression" dxfId="319" priority="160" stopIfTrue="1">
      <formula>K53&gt;0</formula>
    </cfRule>
  </conditionalFormatting>
  <conditionalFormatting sqref="Q19">
    <cfRule type="expression" dxfId="317" priority="159" stopIfTrue="1">
      <formula>Q18&gt;0</formula>
    </cfRule>
  </conditionalFormatting>
  <conditionalFormatting sqref="Q22">
    <cfRule type="expression" dxfId="315" priority="158" stopIfTrue="1">
      <formula>Q21&gt;0</formula>
    </cfRule>
  </conditionalFormatting>
  <conditionalFormatting sqref="Q25">
    <cfRule type="expression" dxfId="313" priority="157" stopIfTrue="1">
      <formula>Q24&gt;0</formula>
    </cfRule>
  </conditionalFormatting>
  <conditionalFormatting sqref="Q28">
    <cfRule type="expression" dxfId="311" priority="156" stopIfTrue="1">
      <formula>Q27&gt;0</formula>
    </cfRule>
  </conditionalFormatting>
  <conditionalFormatting sqref="Q31">
    <cfRule type="expression" dxfId="309" priority="155" stopIfTrue="1">
      <formula>Q30&gt;0</formula>
    </cfRule>
  </conditionalFormatting>
  <conditionalFormatting sqref="Q54">
    <cfRule type="expression" dxfId="307" priority="154" stopIfTrue="1">
      <formula>Q53&gt;0</formula>
    </cfRule>
  </conditionalFormatting>
  <conditionalFormatting sqref="Q35">
    <cfRule type="expression" dxfId="305" priority="153" stopIfTrue="1">
      <formula>Q34&gt;0</formula>
    </cfRule>
  </conditionalFormatting>
  <conditionalFormatting sqref="S54">
    <cfRule type="expression" dxfId="303" priority="152" stopIfTrue="1">
      <formula>S53&gt;0</formula>
    </cfRule>
  </conditionalFormatting>
  <conditionalFormatting sqref="R9">
    <cfRule type="expression" dxfId="301" priority="151" stopIfTrue="1">
      <formula>R8&gt;0</formula>
    </cfRule>
  </conditionalFormatting>
  <conditionalFormatting sqref="R12">
    <cfRule type="expression" dxfId="299" priority="150" stopIfTrue="1">
      <formula>R11&gt;0</formula>
    </cfRule>
  </conditionalFormatting>
  <conditionalFormatting sqref="R15">
    <cfRule type="expression" dxfId="297" priority="149" stopIfTrue="1">
      <formula>R14&gt;0</formula>
    </cfRule>
  </conditionalFormatting>
  <conditionalFormatting sqref="W54">
    <cfRule type="expression" dxfId="295" priority="148" stopIfTrue="1">
      <formula>W53&gt;0</formula>
    </cfRule>
  </conditionalFormatting>
  <conditionalFormatting sqref="R19">
    <cfRule type="expression" dxfId="293" priority="147" stopIfTrue="1">
      <formula>R18&gt;0</formula>
    </cfRule>
  </conditionalFormatting>
  <conditionalFormatting sqref="R22">
    <cfRule type="expression" dxfId="291" priority="146" stopIfTrue="1">
      <formula>R21&gt;0</formula>
    </cfRule>
  </conditionalFormatting>
  <conditionalFormatting sqref="R25">
    <cfRule type="expression" dxfId="289" priority="145" stopIfTrue="1">
      <formula>R24&gt;0</formula>
    </cfRule>
  </conditionalFormatting>
  <conditionalFormatting sqref="R28">
    <cfRule type="expression" dxfId="287" priority="144" stopIfTrue="1">
      <formula>R27&gt;0</formula>
    </cfRule>
  </conditionalFormatting>
  <conditionalFormatting sqref="R31">
    <cfRule type="expression" dxfId="285" priority="143" stopIfTrue="1">
      <formula>R30&gt;0</formula>
    </cfRule>
  </conditionalFormatting>
  <conditionalFormatting sqref="R35">
    <cfRule type="expression" dxfId="283" priority="142" stopIfTrue="1">
      <formula>R34&gt;0</formula>
    </cfRule>
  </conditionalFormatting>
  <conditionalFormatting sqref="S9">
    <cfRule type="expression" dxfId="281" priority="141" stopIfTrue="1">
      <formula>S8&gt;0</formula>
    </cfRule>
  </conditionalFormatting>
  <conditionalFormatting sqref="S12">
    <cfRule type="expression" dxfId="279" priority="140" stopIfTrue="1">
      <formula>S11&gt;0</formula>
    </cfRule>
  </conditionalFormatting>
  <conditionalFormatting sqref="S15">
    <cfRule type="expression" dxfId="277" priority="139" stopIfTrue="1">
      <formula>S14&gt;0</formula>
    </cfRule>
  </conditionalFormatting>
  <conditionalFormatting sqref="S19">
    <cfRule type="expression" dxfId="275" priority="138" stopIfTrue="1">
      <formula>S18&gt;0</formula>
    </cfRule>
  </conditionalFormatting>
  <conditionalFormatting sqref="S22">
    <cfRule type="expression" dxfId="273" priority="137" stopIfTrue="1">
      <formula>S21&gt;0</formula>
    </cfRule>
  </conditionalFormatting>
  <conditionalFormatting sqref="S25">
    <cfRule type="expression" dxfId="271" priority="136" stopIfTrue="1">
      <formula>S24&gt;0</formula>
    </cfRule>
  </conditionalFormatting>
  <conditionalFormatting sqref="S28">
    <cfRule type="expression" dxfId="269" priority="135" stopIfTrue="1">
      <formula>S27&gt;0</formula>
    </cfRule>
  </conditionalFormatting>
  <conditionalFormatting sqref="S31">
    <cfRule type="expression" dxfId="267" priority="134" stopIfTrue="1">
      <formula>S30&gt;0</formula>
    </cfRule>
  </conditionalFormatting>
  <conditionalFormatting sqref="S35">
    <cfRule type="expression" dxfId="265" priority="133" stopIfTrue="1">
      <formula>S34&gt;0</formula>
    </cfRule>
  </conditionalFormatting>
  <conditionalFormatting sqref="T9">
    <cfRule type="expression" dxfId="263" priority="132" stopIfTrue="1">
      <formula>T8&gt;0</formula>
    </cfRule>
  </conditionalFormatting>
  <conditionalFormatting sqref="T12">
    <cfRule type="expression" dxfId="261" priority="131" stopIfTrue="1">
      <formula>T11&gt;0</formula>
    </cfRule>
  </conditionalFormatting>
  <conditionalFormatting sqref="T15">
    <cfRule type="expression" dxfId="259" priority="130" stopIfTrue="1">
      <formula>T14&gt;0</formula>
    </cfRule>
  </conditionalFormatting>
  <conditionalFormatting sqref="T19">
    <cfRule type="expression" dxfId="257" priority="129" stopIfTrue="1">
      <formula>T18&gt;0</formula>
    </cfRule>
  </conditionalFormatting>
  <conditionalFormatting sqref="T22">
    <cfRule type="expression" dxfId="255" priority="128" stopIfTrue="1">
      <formula>T21&gt;0</formula>
    </cfRule>
  </conditionalFormatting>
  <conditionalFormatting sqref="T25">
    <cfRule type="expression" dxfId="253" priority="127" stopIfTrue="1">
      <formula>T24&gt;0</formula>
    </cfRule>
  </conditionalFormatting>
  <conditionalFormatting sqref="T28">
    <cfRule type="expression" dxfId="251" priority="126" stopIfTrue="1">
      <formula>T27&gt;0</formula>
    </cfRule>
  </conditionalFormatting>
  <conditionalFormatting sqref="T31">
    <cfRule type="expression" dxfId="249" priority="125" stopIfTrue="1">
      <formula>T30&gt;0</formula>
    </cfRule>
  </conditionalFormatting>
  <conditionalFormatting sqref="T35">
    <cfRule type="expression" dxfId="247" priority="124" stopIfTrue="1">
      <formula>T34&gt;0</formula>
    </cfRule>
  </conditionalFormatting>
  <conditionalFormatting sqref="U9">
    <cfRule type="expression" dxfId="245" priority="123" stopIfTrue="1">
      <formula>U8&gt;0</formula>
    </cfRule>
  </conditionalFormatting>
  <conditionalFormatting sqref="U12">
    <cfRule type="expression" dxfId="243" priority="122" stopIfTrue="1">
      <formula>U11&gt;0</formula>
    </cfRule>
  </conditionalFormatting>
  <conditionalFormatting sqref="U15">
    <cfRule type="expression" dxfId="241" priority="121" stopIfTrue="1">
      <formula>U14&gt;0</formula>
    </cfRule>
  </conditionalFormatting>
  <conditionalFormatting sqref="U19">
    <cfRule type="expression" dxfId="239" priority="120" stopIfTrue="1">
      <formula>U18&gt;0</formula>
    </cfRule>
  </conditionalFormatting>
  <conditionalFormatting sqref="U22">
    <cfRule type="expression" dxfId="237" priority="119" stopIfTrue="1">
      <formula>U21&gt;0</formula>
    </cfRule>
  </conditionalFormatting>
  <conditionalFormatting sqref="U25">
    <cfRule type="expression" dxfId="235" priority="118" stopIfTrue="1">
      <formula>U24&gt;0</formula>
    </cfRule>
  </conditionalFormatting>
  <conditionalFormatting sqref="U28">
    <cfRule type="expression" dxfId="233" priority="117" stopIfTrue="1">
      <formula>U27&gt;0</formula>
    </cfRule>
  </conditionalFormatting>
  <conditionalFormatting sqref="U31">
    <cfRule type="expression" dxfId="231" priority="116" stopIfTrue="1">
      <formula>U30&gt;0</formula>
    </cfRule>
  </conditionalFormatting>
  <conditionalFormatting sqref="U35">
    <cfRule type="expression" dxfId="229" priority="115" stopIfTrue="1">
      <formula>U34&gt;0</formula>
    </cfRule>
  </conditionalFormatting>
  <conditionalFormatting sqref="V9">
    <cfRule type="expression" dxfId="227" priority="114" stopIfTrue="1">
      <formula>V8&gt;0</formula>
    </cfRule>
  </conditionalFormatting>
  <conditionalFormatting sqref="V12">
    <cfRule type="expression" dxfId="225" priority="113" stopIfTrue="1">
      <formula>V11&gt;0</formula>
    </cfRule>
  </conditionalFormatting>
  <conditionalFormatting sqref="V15">
    <cfRule type="expression" dxfId="223" priority="112" stopIfTrue="1">
      <formula>V14&gt;0</formula>
    </cfRule>
  </conditionalFormatting>
  <conditionalFormatting sqref="V19">
    <cfRule type="expression" dxfId="221" priority="111" stopIfTrue="1">
      <formula>V18&gt;0</formula>
    </cfRule>
  </conditionalFormatting>
  <conditionalFormatting sqref="V22">
    <cfRule type="expression" dxfId="219" priority="110" stopIfTrue="1">
      <formula>V21&gt;0</formula>
    </cfRule>
  </conditionalFormatting>
  <conditionalFormatting sqref="V25">
    <cfRule type="expression" dxfId="217" priority="109" stopIfTrue="1">
      <formula>V24&gt;0</formula>
    </cfRule>
  </conditionalFormatting>
  <conditionalFormatting sqref="V28">
    <cfRule type="expression" dxfId="215" priority="108" stopIfTrue="1">
      <formula>V27&gt;0</formula>
    </cfRule>
  </conditionalFormatting>
  <conditionalFormatting sqref="V31">
    <cfRule type="expression" dxfId="213" priority="107" stopIfTrue="1">
      <formula>V30&gt;0</formula>
    </cfRule>
  </conditionalFormatting>
  <conditionalFormatting sqref="V35">
    <cfRule type="expression" dxfId="211" priority="106" stopIfTrue="1">
      <formula>V34&gt;0</formula>
    </cfRule>
  </conditionalFormatting>
  <conditionalFormatting sqref="W9">
    <cfRule type="expression" dxfId="209" priority="105" stopIfTrue="1">
      <formula>W8&gt;0</formula>
    </cfRule>
  </conditionalFormatting>
  <conditionalFormatting sqref="W12">
    <cfRule type="expression" dxfId="207" priority="104" stopIfTrue="1">
      <formula>W11&gt;0</formula>
    </cfRule>
  </conditionalFormatting>
  <conditionalFormatting sqref="W15">
    <cfRule type="expression" dxfId="205" priority="103" stopIfTrue="1">
      <formula>W14&gt;0</formula>
    </cfRule>
  </conditionalFormatting>
  <conditionalFormatting sqref="W19">
    <cfRule type="expression" dxfId="203" priority="102" stopIfTrue="1">
      <formula>W18&gt;0</formula>
    </cfRule>
  </conditionalFormatting>
  <conditionalFormatting sqref="W22">
    <cfRule type="expression" dxfId="201" priority="101" stopIfTrue="1">
      <formula>W21&gt;0</formula>
    </cfRule>
  </conditionalFormatting>
  <conditionalFormatting sqref="W25">
    <cfRule type="expression" dxfId="199" priority="100" stopIfTrue="1">
      <formula>W24&gt;0</formula>
    </cfRule>
  </conditionalFormatting>
  <conditionalFormatting sqref="W28">
    <cfRule type="expression" dxfId="197" priority="99" stopIfTrue="1">
      <formula>W27&gt;0</formula>
    </cfRule>
  </conditionalFormatting>
  <conditionalFormatting sqref="W31">
    <cfRule type="expression" dxfId="195" priority="98" stopIfTrue="1">
      <formula>W30&gt;0</formula>
    </cfRule>
  </conditionalFormatting>
  <conditionalFormatting sqref="W35">
    <cfRule type="expression" dxfId="193" priority="97" stopIfTrue="1">
      <formula>W34&gt;0</formula>
    </cfRule>
  </conditionalFormatting>
  <conditionalFormatting sqref="X9">
    <cfRule type="expression" dxfId="191" priority="96" stopIfTrue="1">
      <formula>X8&gt;0</formula>
    </cfRule>
  </conditionalFormatting>
  <conditionalFormatting sqref="X12">
    <cfRule type="expression" dxfId="189" priority="95" stopIfTrue="1">
      <formula>X11&gt;0</formula>
    </cfRule>
  </conditionalFormatting>
  <conditionalFormatting sqref="X15">
    <cfRule type="expression" dxfId="187" priority="94" stopIfTrue="1">
      <formula>X14&gt;0</formula>
    </cfRule>
  </conditionalFormatting>
  <conditionalFormatting sqref="X19">
    <cfRule type="expression" dxfId="185" priority="93" stopIfTrue="1">
      <formula>X18&gt;0</formula>
    </cfRule>
  </conditionalFormatting>
  <conditionalFormatting sqref="X22">
    <cfRule type="expression" dxfId="183" priority="92" stopIfTrue="1">
      <formula>X21&gt;0</formula>
    </cfRule>
  </conditionalFormatting>
  <conditionalFormatting sqref="X25">
    <cfRule type="expression" dxfId="181" priority="91" stopIfTrue="1">
      <formula>X24&gt;0</formula>
    </cfRule>
  </conditionalFormatting>
  <conditionalFormatting sqref="X28">
    <cfRule type="expression" dxfId="179" priority="90" stopIfTrue="1">
      <formula>X27&gt;0</formula>
    </cfRule>
  </conditionalFormatting>
  <conditionalFormatting sqref="X31">
    <cfRule type="expression" dxfId="177" priority="89" stopIfTrue="1">
      <formula>X30&gt;0</formula>
    </cfRule>
  </conditionalFormatting>
  <conditionalFormatting sqref="X35">
    <cfRule type="expression" dxfId="175" priority="88" stopIfTrue="1">
      <formula>X34&gt;0</formula>
    </cfRule>
  </conditionalFormatting>
  <conditionalFormatting sqref="G38">
    <cfRule type="expression" dxfId="173" priority="87" stopIfTrue="1">
      <formula>G37&gt;0</formula>
    </cfRule>
  </conditionalFormatting>
  <conditionalFormatting sqref="H38">
    <cfRule type="expression" dxfId="171" priority="86" stopIfTrue="1">
      <formula>H37&gt;0</formula>
    </cfRule>
  </conditionalFormatting>
  <conditionalFormatting sqref="I38">
    <cfRule type="expression" dxfId="169" priority="85" stopIfTrue="1">
      <formula>I37&gt;0</formula>
    </cfRule>
  </conditionalFormatting>
  <conditionalFormatting sqref="J38">
    <cfRule type="expression" dxfId="167" priority="84" stopIfTrue="1">
      <formula>J37&gt;0</formula>
    </cfRule>
  </conditionalFormatting>
  <conditionalFormatting sqref="K38">
    <cfRule type="expression" dxfId="165" priority="83" stopIfTrue="1">
      <formula>K37&gt;0</formula>
    </cfRule>
  </conditionalFormatting>
  <conditionalFormatting sqref="L38">
    <cfRule type="expression" dxfId="163" priority="82" stopIfTrue="1">
      <formula>L37&gt;0</formula>
    </cfRule>
  </conditionalFormatting>
  <conditionalFormatting sqref="M38">
    <cfRule type="expression" dxfId="161" priority="81" stopIfTrue="1">
      <formula>M37&gt;0</formula>
    </cfRule>
  </conditionalFormatting>
  <conditionalFormatting sqref="N38">
    <cfRule type="expression" dxfId="159" priority="80" stopIfTrue="1">
      <formula>N37&gt;0</formula>
    </cfRule>
  </conditionalFormatting>
  <conditionalFormatting sqref="O38">
    <cfRule type="expression" dxfId="157" priority="79" stopIfTrue="1">
      <formula>O37&gt;0</formula>
    </cfRule>
  </conditionalFormatting>
  <conditionalFormatting sqref="P38">
    <cfRule type="expression" dxfId="155" priority="78" stopIfTrue="1">
      <formula>P37&gt;0</formula>
    </cfRule>
  </conditionalFormatting>
  <conditionalFormatting sqref="Q38">
    <cfRule type="expression" dxfId="153" priority="77" stopIfTrue="1">
      <formula>Q37&gt;0</formula>
    </cfRule>
  </conditionalFormatting>
  <conditionalFormatting sqref="R38">
    <cfRule type="expression" dxfId="151" priority="76" stopIfTrue="1">
      <formula>R37&gt;0</formula>
    </cfRule>
  </conditionalFormatting>
  <conditionalFormatting sqref="S38">
    <cfRule type="expression" dxfId="149" priority="75" stopIfTrue="1">
      <formula>S37&gt;0</formula>
    </cfRule>
  </conditionalFormatting>
  <conditionalFormatting sqref="T38">
    <cfRule type="expression" dxfId="147" priority="74" stopIfTrue="1">
      <formula>T37&gt;0</formula>
    </cfRule>
  </conditionalFormatting>
  <conditionalFormatting sqref="U38">
    <cfRule type="expression" dxfId="145" priority="73" stopIfTrue="1">
      <formula>U37&gt;0</formula>
    </cfRule>
  </conditionalFormatting>
  <conditionalFormatting sqref="V38">
    <cfRule type="expression" dxfId="143" priority="72" stopIfTrue="1">
      <formula>V37&gt;0</formula>
    </cfRule>
  </conditionalFormatting>
  <conditionalFormatting sqref="W38">
    <cfRule type="expression" dxfId="141" priority="71" stopIfTrue="1">
      <formula>W37&gt;0</formula>
    </cfRule>
  </conditionalFormatting>
  <conditionalFormatting sqref="X38">
    <cfRule type="expression" dxfId="139" priority="70" stopIfTrue="1">
      <formula>X37&gt;0</formula>
    </cfRule>
  </conditionalFormatting>
  <conditionalFormatting sqref="G41">
    <cfRule type="expression" dxfId="137" priority="69" stopIfTrue="1">
      <formula>G40&gt;0</formula>
    </cfRule>
  </conditionalFormatting>
  <conditionalFormatting sqref="H41">
    <cfRule type="expression" dxfId="135" priority="68" stopIfTrue="1">
      <formula>H40&gt;0</formula>
    </cfRule>
  </conditionalFormatting>
  <conditionalFormatting sqref="I41">
    <cfRule type="expression" dxfId="133" priority="67" stopIfTrue="1">
      <formula>I40&gt;0</formula>
    </cfRule>
  </conditionalFormatting>
  <conditionalFormatting sqref="J41">
    <cfRule type="expression" dxfId="131" priority="66" stopIfTrue="1">
      <formula>J40&gt;0</formula>
    </cfRule>
  </conditionalFormatting>
  <conditionalFormatting sqref="K41">
    <cfRule type="expression" dxfId="129" priority="65" stopIfTrue="1">
      <formula>K40&gt;0</formula>
    </cfRule>
  </conditionalFormatting>
  <conditionalFormatting sqref="L41">
    <cfRule type="expression" dxfId="127" priority="64" stopIfTrue="1">
      <formula>L40&gt;0</formula>
    </cfRule>
  </conditionalFormatting>
  <conditionalFormatting sqref="M41">
    <cfRule type="expression" dxfId="125" priority="63" stopIfTrue="1">
      <formula>M40&gt;0</formula>
    </cfRule>
  </conditionalFormatting>
  <conditionalFormatting sqref="N41">
    <cfRule type="expression" dxfId="123" priority="62" stopIfTrue="1">
      <formula>N40&gt;0</formula>
    </cfRule>
  </conditionalFormatting>
  <conditionalFormatting sqref="O41">
    <cfRule type="expression" dxfId="121" priority="61" stopIfTrue="1">
      <formula>O40&gt;0</formula>
    </cfRule>
  </conditionalFormatting>
  <conditionalFormatting sqref="P41">
    <cfRule type="expression" dxfId="119" priority="60" stopIfTrue="1">
      <formula>P40&gt;0</formula>
    </cfRule>
  </conditionalFormatting>
  <conditionalFormatting sqref="Q41">
    <cfRule type="expression" dxfId="117" priority="59" stopIfTrue="1">
      <formula>Q40&gt;0</formula>
    </cfRule>
  </conditionalFormatting>
  <conditionalFormatting sqref="R41">
    <cfRule type="expression" dxfId="115" priority="58" stopIfTrue="1">
      <formula>R40&gt;0</formula>
    </cfRule>
  </conditionalFormatting>
  <conditionalFormatting sqref="T41">
    <cfRule type="expression" dxfId="113" priority="57" stopIfTrue="1">
      <formula>T40&gt;0</formula>
    </cfRule>
  </conditionalFormatting>
  <conditionalFormatting sqref="U41">
    <cfRule type="expression" dxfId="111" priority="56" stopIfTrue="1">
      <formula>U40&gt;0</formula>
    </cfRule>
  </conditionalFormatting>
  <conditionalFormatting sqref="V41">
    <cfRule type="expression" dxfId="109" priority="55" stopIfTrue="1">
      <formula>V40&gt;0</formula>
    </cfRule>
  </conditionalFormatting>
  <conditionalFormatting sqref="X41">
    <cfRule type="expression" dxfId="107" priority="54" stopIfTrue="1">
      <formula>X40&gt;0</formula>
    </cfRule>
  </conditionalFormatting>
  <conditionalFormatting sqref="H44">
    <cfRule type="expression" dxfId="105" priority="53" stopIfTrue="1">
      <formula>H43&gt;0</formula>
    </cfRule>
  </conditionalFormatting>
  <conditionalFormatting sqref="I44">
    <cfRule type="expression" dxfId="103" priority="52" stopIfTrue="1">
      <formula>I43&gt;0</formula>
    </cfRule>
  </conditionalFormatting>
  <conditionalFormatting sqref="J44">
    <cfRule type="expression" dxfId="101" priority="51" stopIfTrue="1">
      <formula>J43&gt;0</formula>
    </cfRule>
  </conditionalFormatting>
  <conditionalFormatting sqref="L44">
    <cfRule type="expression" dxfId="99" priority="50" stopIfTrue="1">
      <formula>L43&gt;0</formula>
    </cfRule>
  </conditionalFormatting>
  <conditionalFormatting sqref="M44">
    <cfRule type="expression" dxfId="97" priority="49" stopIfTrue="1">
      <formula>M43&gt;0</formula>
    </cfRule>
  </conditionalFormatting>
  <conditionalFormatting sqref="N44">
    <cfRule type="expression" dxfId="95" priority="48" stopIfTrue="1">
      <formula>N43&gt;0</formula>
    </cfRule>
  </conditionalFormatting>
  <conditionalFormatting sqref="O44">
    <cfRule type="expression" dxfId="93" priority="47" stopIfTrue="1">
      <formula>O43&gt;0</formula>
    </cfRule>
  </conditionalFormatting>
  <conditionalFormatting sqref="P44">
    <cfRule type="expression" dxfId="91" priority="46" stopIfTrue="1">
      <formula>P43&gt;0</formula>
    </cfRule>
  </conditionalFormatting>
  <conditionalFormatting sqref="R44">
    <cfRule type="expression" dxfId="89" priority="45" stopIfTrue="1">
      <formula>R43&gt;0</formula>
    </cfRule>
  </conditionalFormatting>
  <conditionalFormatting sqref="T44">
    <cfRule type="expression" dxfId="87" priority="44" stopIfTrue="1">
      <formula>T43&gt;0</formula>
    </cfRule>
  </conditionalFormatting>
  <conditionalFormatting sqref="U44">
    <cfRule type="expression" dxfId="85" priority="43" stopIfTrue="1">
      <formula>U43&gt;0</formula>
    </cfRule>
  </conditionalFormatting>
  <conditionalFormatting sqref="V44">
    <cfRule type="expression" dxfId="83" priority="42" stopIfTrue="1">
      <formula>V43&gt;0</formula>
    </cfRule>
  </conditionalFormatting>
  <conditionalFormatting sqref="X44">
    <cfRule type="expression" dxfId="81" priority="41" stopIfTrue="1">
      <formula>X43&gt;0</formula>
    </cfRule>
  </conditionalFormatting>
  <conditionalFormatting sqref="H47">
    <cfRule type="expression" dxfId="79" priority="40" stopIfTrue="1">
      <formula>H46&gt;0</formula>
    </cfRule>
  </conditionalFormatting>
  <conditionalFormatting sqref="I47">
    <cfRule type="expression" dxfId="77" priority="39" stopIfTrue="1">
      <formula>I46&gt;0</formula>
    </cfRule>
  </conditionalFormatting>
  <conditionalFormatting sqref="J47">
    <cfRule type="expression" dxfId="75" priority="38" stopIfTrue="1">
      <formula>J46&gt;0</formula>
    </cfRule>
  </conditionalFormatting>
  <conditionalFormatting sqref="L47">
    <cfRule type="expression" dxfId="73" priority="37" stopIfTrue="1">
      <formula>L46&gt;0</formula>
    </cfRule>
  </conditionalFormatting>
  <conditionalFormatting sqref="M47">
    <cfRule type="expression" dxfId="71" priority="36" stopIfTrue="1">
      <formula>M46&gt;0</formula>
    </cfRule>
  </conditionalFormatting>
  <conditionalFormatting sqref="N47">
    <cfRule type="expression" dxfId="69" priority="35" stopIfTrue="1">
      <formula>N46&gt;0</formula>
    </cfRule>
  </conditionalFormatting>
  <conditionalFormatting sqref="O47">
    <cfRule type="expression" dxfId="67" priority="34" stopIfTrue="1">
      <formula>O46&gt;0</formula>
    </cfRule>
  </conditionalFormatting>
  <conditionalFormatting sqref="P47">
    <cfRule type="expression" dxfId="65" priority="33" stopIfTrue="1">
      <formula>P46&gt;0</formula>
    </cfRule>
  </conditionalFormatting>
  <conditionalFormatting sqref="R47">
    <cfRule type="expression" dxfId="63" priority="32" stopIfTrue="1">
      <formula>R46&gt;0</formula>
    </cfRule>
  </conditionalFormatting>
  <conditionalFormatting sqref="T47">
    <cfRule type="expression" dxfId="61" priority="31" stopIfTrue="1">
      <formula>T46&gt;0</formula>
    </cfRule>
  </conditionalFormatting>
  <conditionalFormatting sqref="U47">
    <cfRule type="expression" dxfId="59" priority="30" stopIfTrue="1">
      <formula>U46&gt;0</formula>
    </cfRule>
  </conditionalFormatting>
  <conditionalFormatting sqref="V47">
    <cfRule type="expression" dxfId="57" priority="29" stopIfTrue="1">
      <formula>V46&gt;0</formula>
    </cfRule>
  </conditionalFormatting>
  <conditionalFormatting sqref="X47">
    <cfRule type="expression" dxfId="55" priority="28" stopIfTrue="1">
      <formula>X46&gt;0</formula>
    </cfRule>
  </conditionalFormatting>
  <conditionalFormatting sqref="H51">
    <cfRule type="expression" dxfId="53" priority="27" stopIfTrue="1">
      <formula>H50&gt;0</formula>
    </cfRule>
  </conditionalFormatting>
  <conditionalFormatting sqref="I51">
    <cfRule type="expression" dxfId="51" priority="26" stopIfTrue="1">
      <formula>I50&gt;0</formula>
    </cfRule>
  </conditionalFormatting>
  <conditionalFormatting sqref="J51">
    <cfRule type="expression" dxfId="49" priority="25" stopIfTrue="1">
      <formula>J50&gt;0</formula>
    </cfRule>
  </conditionalFormatting>
  <conditionalFormatting sqref="L51">
    <cfRule type="expression" dxfId="47" priority="24" stopIfTrue="1">
      <formula>L50&gt;0</formula>
    </cfRule>
  </conditionalFormatting>
  <conditionalFormatting sqref="M51">
    <cfRule type="expression" dxfId="45" priority="23" stopIfTrue="1">
      <formula>M50&gt;0</formula>
    </cfRule>
  </conditionalFormatting>
  <conditionalFormatting sqref="N51">
    <cfRule type="expression" dxfId="43" priority="22" stopIfTrue="1">
      <formula>N50&gt;0</formula>
    </cfRule>
  </conditionalFormatting>
  <conditionalFormatting sqref="O51">
    <cfRule type="expression" dxfId="41" priority="21" stopIfTrue="1">
      <formula>O50&gt;0</formula>
    </cfRule>
  </conditionalFormatting>
  <conditionalFormatting sqref="P51">
    <cfRule type="expression" dxfId="39" priority="20" stopIfTrue="1">
      <formula>P50&gt;0</formula>
    </cfRule>
  </conditionalFormatting>
  <conditionalFormatting sqref="R51">
    <cfRule type="expression" dxfId="37" priority="19" stopIfTrue="1">
      <formula>R50&gt;0</formula>
    </cfRule>
  </conditionalFormatting>
  <conditionalFormatting sqref="T51">
    <cfRule type="expression" dxfId="35" priority="18" stopIfTrue="1">
      <formula>T50&gt;0</formula>
    </cfRule>
  </conditionalFormatting>
  <conditionalFormatting sqref="U51">
    <cfRule type="expression" dxfId="33" priority="17" stopIfTrue="1">
      <formula>U50&gt;0</formula>
    </cfRule>
  </conditionalFormatting>
  <conditionalFormatting sqref="V51">
    <cfRule type="expression" dxfId="31" priority="16" stopIfTrue="1">
      <formula>V50&gt;0</formula>
    </cfRule>
  </conditionalFormatting>
  <conditionalFormatting sqref="X51">
    <cfRule type="expression" dxfId="29" priority="15" stopIfTrue="1">
      <formula>X50&gt;0</formula>
    </cfRule>
  </conditionalFormatting>
  <conditionalFormatting sqref="H54">
    <cfRule type="expression" dxfId="27" priority="14" stopIfTrue="1">
      <formula>H53&gt;0</formula>
    </cfRule>
  </conditionalFormatting>
  <conditionalFormatting sqref="I54">
    <cfRule type="expression" dxfId="25" priority="13" stopIfTrue="1">
      <formula>I53&gt;0</formula>
    </cfRule>
  </conditionalFormatting>
  <conditionalFormatting sqref="J54">
    <cfRule type="expression" dxfId="23" priority="12" stopIfTrue="1">
      <formula>J53&gt;0</formula>
    </cfRule>
  </conditionalFormatting>
  <conditionalFormatting sqref="L54">
    <cfRule type="expression" dxfId="21" priority="11" stopIfTrue="1">
      <formula>L53&gt;0</formula>
    </cfRule>
  </conditionalFormatting>
  <conditionalFormatting sqref="M54">
    <cfRule type="expression" dxfId="19" priority="10" stopIfTrue="1">
      <formula>M53&gt;0</formula>
    </cfRule>
  </conditionalFormatting>
  <conditionalFormatting sqref="N54">
    <cfRule type="expression" dxfId="17" priority="9" stopIfTrue="1">
      <formula>N53&gt;0</formula>
    </cfRule>
  </conditionalFormatting>
  <conditionalFormatting sqref="O54">
    <cfRule type="expression" dxfId="15" priority="8" stopIfTrue="1">
      <formula>O53&gt;0</formula>
    </cfRule>
  </conditionalFormatting>
  <conditionalFormatting sqref="P54">
    <cfRule type="expression" dxfId="13" priority="7" stopIfTrue="1">
      <formula>P53&gt;0</formula>
    </cfRule>
  </conditionalFormatting>
  <conditionalFormatting sqref="R54">
    <cfRule type="expression" dxfId="11" priority="6" stopIfTrue="1">
      <formula>R53&gt;0</formula>
    </cfRule>
  </conditionalFormatting>
  <conditionalFormatting sqref="T54">
    <cfRule type="expression" dxfId="9" priority="5" stopIfTrue="1">
      <formula>T53&gt;0</formula>
    </cfRule>
  </conditionalFormatting>
  <conditionalFormatting sqref="U54">
    <cfRule type="expression" dxfId="7" priority="4" stopIfTrue="1">
      <formula>U53&gt;0</formula>
    </cfRule>
  </conditionalFormatting>
  <conditionalFormatting sqref="V54">
    <cfRule type="expression" dxfId="5" priority="3" stopIfTrue="1">
      <formula>V53&gt;0</formula>
    </cfRule>
  </conditionalFormatting>
  <conditionalFormatting sqref="X54">
    <cfRule type="expression" dxfId="3" priority="2" stopIfTrue="1">
      <formula>X53&gt;0</formula>
    </cfRule>
  </conditionalFormatting>
  <conditionalFormatting sqref="G31">
    <cfRule type="expression" dxfId="1" priority="1" stopIfTrue="1">
      <formula>G30&gt;0</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RESUMO</vt:lpstr>
      <vt:lpstr>ORÇAMENTO</vt:lpstr>
      <vt:lpstr>CRONOGRAMA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04735-0</dc:creator>
  <cp:lastModifiedBy>04735-0</cp:lastModifiedBy>
  <dcterms:created xsi:type="dcterms:W3CDTF">2019-11-26T17:14:28Z</dcterms:created>
  <dcterms:modified xsi:type="dcterms:W3CDTF">2019-11-26T18:10:37Z</dcterms:modified>
</cp:coreProperties>
</file>